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peterkomolafe/Desktop/Coaching Folder/"/>
    </mc:Choice>
  </mc:AlternateContent>
  <xr:revisionPtr revIDLastSave="0" documentId="13_ncr:1_{AB8E37BB-9538-0546-9DFB-4C5DD62F22D0}" xr6:coauthVersionLast="47" xr6:coauthVersionMax="47" xr10:uidLastSave="{00000000-0000-0000-0000-000000000000}"/>
  <bookViews>
    <workbookView xWindow="17840" yWindow="6620" windowWidth="29420" windowHeight="20020" tabRatio="738" xr2:uid="{00000000-000D-0000-FFFF-FFFF00000000}"/>
  </bookViews>
  <sheets>
    <sheet name="Set-up" sheetId="3" r:id="rId1"/>
    <sheet name="Monthly overview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" i="7" l="1"/>
  <c r="L52" i="7"/>
  <c r="H52" i="7"/>
  <c r="D52" i="7"/>
  <c r="Q51" i="7"/>
  <c r="O51" i="7"/>
  <c r="R51" i="7" s="1"/>
  <c r="M51" i="7"/>
  <c r="K51" i="7"/>
  <c r="I51" i="7"/>
  <c r="G51" i="7"/>
  <c r="E51" i="7"/>
  <c r="B51" i="7"/>
  <c r="Q50" i="7"/>
  <c r="O50" i="7"/>
  <c r="R50" i="7" s="1"/>
  <c r="M50" i="7"/>
  <c r="K50" i="7"/>
  <c r="I50" i="7"/>
  <c r="G50" i="7"/>
  <c r="E50" i="7"/>
  <c r="B50" i="7"/>
  <c r="Q49" i="7"/>
  <c r="O49" i="7"/>
  <c r="R49" i="7" s="1"/>
  <c r="M49" i="7"/>
  <c r="K49" i="7"/>
  <c r="I49" i="7"/>
  <c r="G49" i="7"/>
  <c r="E49" i="7"/>
  <c r="B49" i="7"/>
  <c r="Q48" i="7"/>
  <c r="O48" i="7"/>
  <c r="R48" i="7" s="1"/>
  <c r="M48" i="7"/>
  <c r="K48" i="7"/>
  <c r="I48" i="7"/>
  <c r="G48" i="7"/>
  <c r="E48" i="7"/>
  <c r="B48" i="7"/>
  <c r="Q47" i="7"/>
  <c r="O47" i="7"/>
  <c r="R47" i="7" s="1"/>
  <c r="M47" i="7"/>
  <c r="K47" i="7"/>
  <c r="I47" i="7"/>
  <c r="G47" i="7"/>
  <c r="E47" i="7"/>
  <c r="B47" i="7"/>
  <c r="Q46" i="7"/>
  <c r="O46" i="7"/>
  <c r="R46" i="7" s="1"/>
  <c r="M46" i="7"/>
  <c r="K46" i="7"/>
  <c r="I46" i="7"/>
  <c r="G46" i="7"/>
  <c r="E46" i="7"/>
  <c r="B46" i="7"/>
  <c r="Q45" i="7"/>
  <c r="O45" i="7"/>
  <c r="R45" i="7" s="1"/>
  <c r="M45" i="7"/>
  <c r="K45" i="7"/>
  <c r="I45" i="7"/>
  <c r="G45" i="7"/>
  <c r="E45" i="7"/>
  <c r="B45" i="7"/>
  <c r="Q44" i="7"/>
  <c r="O44" i="7"/>
  <c r="R44" i="7" s="1"/>
  <c r="M44" i="7"/>
  <c r="K44" i="7"/>
  <c r="I44" i="7"/>
  <c r="G44" i="7"/>
  <c r="E44" i="7"/>
  <c r="B44" i="7"/>
  <c r="Q43" i="7"/>
  <c r="O43" i="7"/>
  <c r="R43" i="7" s="1"/>
  <c r="M43" i="7"/>
  <c r="K43" i="7"/>
  <c r="I43" i="7"/>
  <c r="G43" i="7"/>
  <c r="E43" i="7"/>
  <c r="B43" i="7"/>
  <c r="Q42" i="7"/>
  <c r="O42" i="7"/>
  <c r="R42" i="7" s="1"/>
  <c r="M42" i="7"/>
  <c r="K42" i="7"/>
  <c r="I42" i="7"/>
  <c r="G42" i="7"/>
  <c r="E42" i="7"/>
  <c r="B42" i="7"/>
  <c r="Q41" i="7"/>
  <c r="O41" i="7"/>
  <c r="R41" i="7" s="1"/>
  <c r="M41" i="7"/>
  <c r="K41" i="7"/>
  <c r="I41" i="7"/>
  <c r="G41" i="7"/>
  <c r="E41" i="7"/>
  <c r="B41" i="7"/>
  <c r="Q40" i="7"/>
  <c r="O40" i="7"/>
  <c r="R40" i="7" s="1"/>
  <c r="M40" i="7"/>
  <c r="K40" i="7"/>
  <c r="I40" i="7"/>
  <c r="G40" i="7"/>
  <c r="E40" i="7"/>
  <c r="B40" i="7"/>
  <c r="Q39" i="7"/>
  <c r="O39" i="7"/>
  <c r="R39" i="7" s="1"/>
  <c r="M39" i="7"/>
  <c r="K39" i="7"/>
  <c r="I39" i="7"/>
  <c r="G39" i="7"/>
  <c r="E39" i="7"/>
  <c r="B39" i="7"/>
  <c r="Q38" i="7"/>
  <c r="O38" i="7"/>
  <c r="R38" i="7" s="1"/>
  <c r="M38" i="7"/>
  <c r="K38" i="7"/>
  <c r="I38" i="7"/>
  <c r="G38" i="7"/>
  <c r="E38" i="7"/>
  <c r="B38" i="7"/>
  <c r="Q37" i="7"/>
  <c r="O37" i="7"/>
  <c r="R37" i="7" s="1"/>
  <c r="M37" i="7"/>
  <c r="K37" i="7"/>
  <c r="I37" i="7"/>
  <c r="G37" i="7"/>
  <c r="E37" i="7"/>
  <c r="B37" i="7"/>
  <c r="Q36" i="7"/>
  <c r="O36" i="7"/>
  <c r="R36" i="7" s="1"/>
  <c r="M36" i="7"/>
  <c r="K36" i="7"/>
  <c r="I36" i="7"/>
  <c r="G36" i="7"/>
  <c r="E36" i="7"/>
  <c r="B36" i="7"/>
  <c r="Q35" i="7"/>
  <c r="O35" i="7"/>
  <c r="R35" i="7" s="1"/>
  <c r="M35" i="7"/>
  <c r="K35" i="7"/>
  <c r="I35" i="7"/>
  <c r="G35" i="7"/>
  <c r="E35" i="7"/>
  <c r="B35" i="7"/>
  <c r="Q34" i="7"/>
  <c r="O34" i="7"/>
  <c r="R34" i="7" s="1"/>
  <c r="M34" i="7"/>
  <c r="K34" i="7"/>
  <c r="I34" i="7"/>
  <c r="G34" i="7"/>
  <c r="E34" i="7"/>
  <c r="B34" i="7"/>
  <c r="Q33" i="7"/>
  <c r="O33" i="7"/>
  <c r="R33" i="7" s="1"/>
  <c r="M33" i="7"/>
  <c r="K33" i="7"/>
  <c r="I33" i="7"/>
  <c r="G33" i="7"/>
  <c r="E33" i="7"/>
  <c r="B33" i="7"/>
  <c r="Q32" i="7"/>
  <c r="O32" i="7"/>
  <c r="R32" i="7" s="1"/>
  <c r="M32" i="7"/>
  <c r="K32" i="7"/>
  <c r="I32" i="7"/>
  <c r="G32" i="7"/>
  <c r="E32" i="7"/>
  <c r="B32" i="7"/>
  <c r="Q31" i="7"/>
  <c r="O31" i="7"/>
  <c r="R31" i="7" s="1"/>
  <c r="M31" i="7"/>
  <c r="K31" i="7"/>
  <c r="I31" i="7"/>
  <c r="G31" i="7"/>
  <c r="E31" i="7"/>
  <c r="B31" i="7"/>
  <c r="Q30" i="7"/>
  <c r="O30" i="7"/>
  <c r="R30" i="7" s="1"/>
  <c r="M30" i="7"/>
  <c r="K30" i="7"/>
  <c r="I30" i="7"/>
  <c r="G30" i="7"/>
  <c r="E30" i="7"/>
  <c r="B30" i="7"/>
  <c r="Q29" i="7"/>
  <c r="O29" i="7"/>
  <c r="R29" i="7" s="1"/>
  <c r="M29" i="7"/>
  <c r="K29" i="7"/>
  <c r="I29" i="7"/>
  <c r="G29" i="7"/>
  <c r="E29" i="7"/>
  <c r="B29" i="7"/>
  <c r="Q28" i="7"/>
  <c r="O28" i="7"/>
  <c r="R28" i="7" s="1"/>
  <c r="M28" i="7"/>
  <c r="K28" i="7"/>
  <c r="I28" i="7"/>
  <c r="G28" i="7"/>
  <c r="E28" i="7"/>
  <c r="B28" i="7"/>
  <c r="Q27" i="7"/>
  <c r="O27" i="7"/>
  <c r="R27" i="7" s="1"/>
  <c r="M27" i="7"/>
  <c r="K27" i="7"/>
  <c r="I27" i="7"/>
  <c r="G27" i="7"/>
  <c r="E27" i="7"/>
  <c r="B27" i="7"/>
  <c r="M26" i="7"/>
  <c r="K26" i="7"/>
  <c r="I26" i="7"/>
  <c r="G26" i="7"/>
  <c r="E26" i="7"/>
  <c r="B26" i="7"/>
  <c r="M25" i="7"/>
  <c r="K25" i="7"/>
  <c r="I25" i="7"/>
  <c r="G25" i="7"/>
  <c r="E25" i="7"/>
  <c r="B25" i="7"/>
  <c r="M24" i="7"/>
  <c r="K24" i="7"/>
  <c r="I24" i="7"/>
  <c r="G24" i="7"/>
  <c r="E24" i="7"/>
  <c r="B24" i="7"/>
  <c r="Q23" i="7"/>
  <c r="M23" i="7"/>
  <c r="K23" i="7"/>
  <c r="I23" i="7"/>
  <c r="G23" i="7"/>
  <c r="E23" i="7"/>
  <c r="B23" i="7"/>
  <c r="Q22" i="7"/>
  <c r="M22" i="7"/>
  <c r="M52" i="7" s="1"/>
  <c r="K22" i="7"/>
  <c r="I22" i="7"/>
  <c r="I52" i="7" s="1"/>
  <c r="G22" i="7"/>
  <c r="E22" i="7"/>
  <c r="B22" i="7"/>
  <c r="P21" i="7"/>
  <c r="L21" i="7"/>
  <c r="H21" i="7"/>
  <c r="D21" i="7"/>
  <c r="D17" i="7"/>
  <c r="D14" i="7"/>
  <c r="D13" i="7"/>
  <c r="D12" i="7"/>
  <c r="D11" i="7"/>
  <c r="D10" i="7"/>
  <c r="I9" i="3"/>
  <c r="G9" i="3"/>
  <c r="E9" i="3"/>
  <c r="C9" i="3"/>
  <c r="E52" i="7" l="1"/>
  <c r="Q52" i="7"/>
  <c r="K5" i="7"/>
  <c r="K8" i="7"/>
  <c r="E13" i="7"/>
  <c r="R52" i="7"/>
  <c r="E14" i="7"/>
  <c r="O5" i="7"/>
  <c r="O7" i="7"/>
  <c r="G5" i="7"/>
  <c r="G8" i="7"/>
  <c r="E12" i="7"/>
  <c r="E11" i="7" l="1"/>
  <c r="E17" i="7" s="1"/>
  <c r="R26" i="7"/>
  <c r="R25" i="7"/>
  <c r="R23" i="7"/>
  <c r="R24" i="7"/>
  <c r="R22" i="7"/>
  <c r="Q5" i="7"/>
  <c r="Q6" i="7" s="1"/>
  <c r="O2" i="7"/>
  <c r="Q2" i="7" s="1"/>
</calcChain>
</file>

<file path=xl/sharedStrings.xml><?xml version="1.0" encoding="utf-8"?>
<sst xmlns="http://schemas.openxmlformats.org/spreadsheetml/2006/main" count="64" uniqueCount="47">
  <si>
    <t>Incomes</t>
  </si>
  <si>
    <t>Total</t>
  </si>
  <si>
    <t>Remaining amount</t>
  </si>
  <si>
    <t>Currency</t>
  </si>
  <si>
    <t>Category</t>
  </si>
  <si>
    <t>Monthly dashboard</t>
  </si>
  <si>
    <t>Summary</t>
  </si>
  <si>
    <t>Income 1</t>
  </si>
  <si>
    <t>Essentials</t>
  </si>
  <si>
    <t>Non-essentials</t>
  </si>
  <si>
    <t>Others</t>
  </si>
  <si>
    <t>Non essentials</t>
  </si>
  <si>
    <t>%</t>
  </si>
  <si>
    <t>Total spending on non-essentials</t>
  </si>
  <si>
    <t>Total spending on essentials</t>
  </si>
  <si>
    <t>Total spending on other expenses</t>
  </si>
  <si>
    <t>Total spent</t>
  </si>
  <si>
    <t>Spending %</t>
  </si>
  <si>
    <t>Emergency Fund</t>
  </si>
  <si>
    <t>Other (add values here)</t>
  </si>
  <si>
    <t>£</t>
  </si>
  <si>
    <t xml:space="preserve">Mortgage </t>
  </si>
  <si>
    <t>Gas/Electric</t>
  </si>
  <si>
    <t>Council Tax</t>
  </si>
  <si>
    <t xml:space="preserve">Sky </t>
  </si>
  <si>
    <t xml:space="preserve">Life Insurance </t>
  </si>
  <si>
    <t>Spotify</t>
  </si>
  <si>
    <t xml:space="preserve">Odeon </t>
  </si>
  <si>
    <t>Food</t>
  </si>
  <si>
    <t xml:space="preserve">Car Insurance </t>
  </si>
  <si>
    <t xml:space="preserve">Water </t>
  </si>
  <si>
    <t xml:space="preserve">Gym </t>
  </si>
  <si>
    <t xml:space="preserve">Eating out </t>
  </si>
  <si>
    <t xml:space="preserve">Amazon </t>
  </si>
  <si>
    <t>Haircuts</t>
  </si>
  <si>
    <t xml:space="preserve">Phone </t>
  </si>
  <si>
    <t>Miscellaneous</t>
  </si>
  <si>
    <t xml:space="preserve">House Deposit </t>
  </si>
  <si>
    <t xml:space="preserve">Holiday </t>
  </si>
  <si>
    <t>Side Hustle</t>
  </si>
  <si>
    <t>www.calmmoneycommunity.com</t>
  </si>
  <si>
    <t>Childcare</t>
  </si>
  <si>
    <t xml:space="preserve">Car Finance </t>
  </si>
  <si>
    <t>Other / goals</t>
  </si>
  <si>
    <t xml:space="preserve">Debt Repayment </t>
  </si>
  <si>
    <t>Investments (ISA/GIA)</t>
  </si>
  <si>
    <t>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</si>
</sst>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#,##0.00;\(#,##0.00\)"/>
    <numFmt numFmtId="166" formatCode="&quot;£&quot;#,##0.00"/>
  </numFmts>
  <fonts count="53" x14ac:knownFonts="1">
    <font>
      <sz val="10"/>
      <color rgb="FF000000"/>
      <name val="Arial"/>
      <scheme val="minor"/>
    </font>
    <font>
      <sz val="10"/>
      <color theme="1"/>
      <name val="Montserrat"/>
    </font>
    <font>
      <sz val="10"/>
      <color rgb="FF000000"/>
      <name val="Arial"/>
      <family val="2"/>
      <scheme val="minor"/>
    </font>
    <font>
      <sz val="10"/>
      <color rgb="FF000000"/>
      <name val="Montserrat"/>
    </font>
    <font>
      <sz val="8"/>
      <name val="Arial"/>
      <family val="2"/>
      <scheme val="minor"/>
    </font>
    <font>
      <sz val="14"/>
      <color theme="0"/>
      <name val="Montserrat"/>
    </font>
    <font>
      <sz val="9"/>
      <color theme="1"/>
      <name val="Montserrat"/>
    </font>
    <font>
      <sz val="10"/>
      <color rgb="FF000000"/>
      <name val="Arial"/>
      <family val="2"/>
      <scheme val="minor"/>
    </font>
    <font>
      <b/>
      <sz val="24"/>
      <color rgb="FF000000"/>
      <name val="Montserrat"/>
    </font>
    <font>
      <b/>
      <sz val="10"/>
      <color rgb="FF000000"/>
      <name val="Montserrat"/>
    </font>
    <font>
      <sz val="18"/>
      <color rgb="FF000000"/>
      <name val="Montserrat"/>
    </font>
    <font>
      <sz val="10"/>
      <name val="Montserrat"/>
    </font>
    <font>
      <b/>
      <sz val="10"/>
      <color theme="0"/>
      <name val="Montserrat"/>
    </font>
    <font>
      <sz val="10"/>
      <color theme="0"/>
      <name val="Montserrat"/>
    </font>
    <font>
      <sz val="12"/>
      <color rgb="FF000000"/>
      <name val="Montserrat"/>
    </font>
    <font>
      <b/>
      <sz val="14"/>
      <color rgb="FF000000"/>
      <name val="Montserrat"/>
    </font>
    <font>
      <sz val="22"/>
      <color rgb="FF000000"/>
      <name val="Montserrat"/>
    </font>
    <font>
      <sz val="9"/>
      <color rgb="FF000000"/>
      <name val="Montserrat"/>
    </font>
    <font>
      <b/>
      <sz val="9"/>
      <color rgb="FF000000"/>
      <name val="Montserrat"/>
    </font>
    <font>
      <sz val="8"/>
      <color theme="0"/>
      <name val="Montserrat"/>
    </font>
    <font>
      <sz val="22"/>
      <color theme="4" tint="0.249977111117893"/>
      <name val="Montserrat"/>
    </font>
    <font>
      <b/>
      <sz val="10"/>
      <color rgb="FFE8F8F5"/>
      <name val="Montserrat"/>
    </font>
    <font>
      <sz val="10"/>
      <color rgb="FFE8F8F5"/>
      <name val="Montserrat"/>
    </font>
    <font>
      <b/>
      <sz val="9"/>
      <color rgb="FFE8F8F5"/>
      <name val="Montserrat"/>
    </font>
    <font>
      <b/>
      <sz val="10"/>
      <color rgb="FF557170"/>
      <name val="Montserrat"/>
    </font>
    <font>
      <sz val="10"/>
      <color rgb="FF557170"/>
      <name val="Montserrat"/>
    </font>
    <font>
      <b/>
      <sz val="10"/>
      <color rgb="FFE8F8F5"/>
      <name val="Times New Roman"/>
      <family val="1"/>
    </font>
    <font>
      <sz val="10"/>
      <color rgb="FFE8F8F5"/>
      <name val="Times New Roman"/>
      <family val="1"/>
    </font>
    <font>
      <sz val="16"/>
      <color rgb="FFE8F8F5"/>
      <name val="Times New Roman"/>
      <family val="1"/>
    </font>
    <font>
      <b/>
      <sz val="10"/>
      <color rgb="FF557170"/>
      <name val="Times New Roman"/>
      <family val="1"/>
    </font>
    <font>
      <b/>
      <sz val="12"/>
      <color rgb="FF557170"/>
      <name val="Times New Roman"/>
      <family val="1"/>
    </font>
    <font>
      <b/>
      <sz val="9"/>
      <color rgb="FFE8F8F5"/>
      <name val="Times New Roman"/>
      <family val="1"/>
    </font>
    <font>
      <sz val="12"/>
      <color rgb="FF557170"/>
      <name val="Times New Roman"/>
      <family val="1"/>
    </font>
    <font>
      <b/>
      <sz val="12"/>
      <color rgb="FFE8F8F5"/>
      <name val="Times New Roman"/>
      <family val="1"/>
    </font>
    <font>
      <sz val="14"/>
      <color rgb="FF557170"/>
      <name val="Times New Roman"/>
      <family val="1"/>
    </font>
    <font>
      <b/>
      <sz val="12"/>
      <color rgb="FF000000"/>
      <name val="Montserrat"/>
    </font>
    <font>
      <b/>
      <sz val="12"/>
      <color theme="0"/>
      <name val="Times New Roman"/>
      <family val="1"/>
    </font>
    <font>
      <sz val="14"/>
      <color rgb="FF557170"/>
      <name val="Times New Roman"/>
      <family val="1"/>
    </font>
    <font>
      <sz val="14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Times New Roman"/>
      <family val="1"/>
    </font>
    <font>
      <u/>
      <sz val="10"/>
      <color theme="10"/>
      <name val="Arial"/>
      <family val="2"/>
      <scheme val="minor"/>
    </font>
    <font>
      <sz val="26"/>
      <color rgb="FF557170"/>
      <name val="Times New Roman"/>
      <family val="1"/>
    </font>
    <font>
      <sz val="12"/>
      <color rgb="FFE8F8F5"/>
      <name val="Times New Roman"/>
      <family val="1"/>
    </font>
    <font>
      <sz val="18"/>
      <color rgb="FF557170"/>
      <name val="Times New Roman"/>
      <family val="1"/>
    </font>
    <font>
      <sz val="18"/>
      <color rgb="FF557170"/>
      <name val="Montserrat"/>
    </font>
    <font>
      <sz val="22"/>
      <color rgb="FF557170"/>
      <name val="Times New Roman"/>
      <family val="1"/>
    </font>
    <font>
      <b/>
      <sz val="24"/>
      <name val="Times New Roman"/>
      <family val="1"/>
    </font>
    <font>
      <b/>
      <sz val="14"/>
      <color rgb="FF55717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Montserrat"/>
    </font>
    <font>
      <b/>
      <sz val="14"/>
      <color rgb="FFE8F8F5"/>
      <name val="Times New Roman"/>
      <family val="1"/>
    </font>
    <font>
      <b/>
      <sz val="14"/>
      <color rgb="FF557170"/>
      <name val="Montserrat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557170"/>
        <bgColor theme="8"/>
      </patternFill>
    </fill>
    <fill>
      <patternFill patternType="solid">
        <fgColor rgb="FF557170"/>
        <bgColor indexed="64"/>
      </patternFill>
    </fill>
    <fill>
      <patternFill patternType="solid">
        <fgColor rgb="FF557170"/>
        <bgColor theme="6"/>
      </patternFill>
    </fill>
    <fill>
      <patternFill patternType="solid">
        <fgColor rgb="FF557170"/>
        <bgColor theme="4"/>
      </patternFill>
    </fill>
    <fill>
      <patternFill patternType="solid">
        <fgColor rgb="FF557170"/>
        <bgColor theme="7"/>
      </patternFill>
    </fill>
    <fill>
      <patternFill patternType="solid">
        <fgColor rgb="FFE8F8F5"/>
        <bgColor indexed="64"/>
      </patternFill>
    </fill>
    <fill>
      <patternFill patternType="solid">
        <fgColor rgb="FFE8F8F5"/>
        <bgColor theme="4"/>
      </patternFill>
    </fill>
    <fill>
      <patternFill patternType="solid">
        <fgColor rgb="FFE6A89C"/>
        <bgColor theme="6"/>
      </patternFill>
    </fill>
    <fill>
      <patternFill patternType="solid">
        <fgColor rgb="FF7D9D90"/>
        <bgColor theme="7"/>
      </patternFill>
    </fill>
    <fill>
      <patternFill patternType="solid">
        <fgColor rgb="FFE6A89C"/>
        <bgColor indexed="64"/>
      </patternFill>
    </fill>
    <fill>
      <patternFill patternType="solid">
        <fgColor rgb="FF7D9D90"/>
        <bgColor indexed="64"/>
      </patternFill>
    </fill>
    <fill>
      <patternFill patternType="solid">
        <fgColor rgb="FFE8F8F5"/>
        <bgColor theme="6"/>
      </patternFill>
    </fill>
    <fill>
      <patternFill patternType="solid">
        <fgColor theme="0"/>
        <bgColor theme="7"/>
      </patternFill>
    </fill>
    <fill>
      <patternFill patternType="solid">
        <fgColor theme="0"/>
        <bgColor theme="4"/>
      </patternFill>
    </fill>
    <fill>
      <patternFill patternType="solid">
        <fgColor rgb="FFE6A89C"/>
        <bgColor theme="4"/>
      </patternFill>
    </fill>
  </fills>
  <borders count="56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indexed="64"/>
      </left>
      <right/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rgb="FFD9D9D9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indexed="64"/>
      </bottom>
      <diagonal/>
    </border>
    <border>
      <left/>
      <right/>
      <top style="thin">
        <color rgb="FFD9D9D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/>
      <top/>
      <bottom/>
      <diagonal/>
    </border>
    <border>
      <left style="thin">
        <color indexed="64"/>
      </left>
      <right/>
      <top/>
      <bottom style="thin">
        <color rgb="FFD9D9D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rgb="FFD9D9D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theme="0" tint="-0.34998626667073579"/>
      </right>
      <top style="thin">
        <color rgb="FFD9D9D9"/>
      </top>
      <bottom style="thin">
        <color rgb="FFD9D9D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rgb="FFD9D9D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theme="0" tint="-0.34998626667073579"/>
      </right>
      <top style="thin">
        <color rgb="FFD9D9D9"/>
      </top>
      <bottom style="thin">
        <color rgb="FFD9D9D9"/>
      </bottom>
      <diagonal/>
    </border>
    <border>
      <left style="thin">
        <color theme="0" tint="-0.34998626667073579"/>
      </left>
      <right/>
      <top style="thin">
        <color rgb="FFD9D9D9"/>
      </top>
      <bottom style="thin">
        <color theme="0" tint="-0.34998626667073579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34998626667073579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D9D9D9"/>
      </right>
      <top/>
      <bottom style="thin">
        <color rgb="FFD9D9D9"/>
      </bottom>
      <diagonal/>
    </border>
    <border>
      <left style="thin">
        <color theme="0" tint="-0.3499862666707357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theme="0" tint="-0.34998626667073579"/>
      </right>
      <top style="thin">
        <color rgb="FFD9D9D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4" tint="9.9978637043366805E-2"/>
      </left>
      <right/>
      <top style="thin">
        <color theme="4" tint="9.9978637043366805E-2"/>
      </top>
      <bottom/>
      <diagonal/>
    </border>
    <border>
      <left/>
      <right/>
      <top style="thin">
        <color theme="4" tint="9.9978637043366805E-2"/>
      </top>
      <bottom/>
      <diagonal/>
    </border>
    <border>
      <left/>
      <right style="thin">
        <color theme="4" tint="9.9978637043366805E-2"/>
      </right>
      <top style="thin">
        <color theme="4" tint="9.9978637043366805E-2"/>
      </top>
      <bottom/>
      <diagonal/>
    </border>
    <border>
      <left style="thin">
        <color theme="4" tint="9.9978637043366805E-2"/>
      </left>
      <right/>
      <top style="thin">
        <color rgb="FFD9D9D9"/>
      </top>
      <bottom style="thin">
        <color theme="4" tint="9.9978637043366805E-2"/>
      </bottom>
      <diagonal/>
    </border>
    <border>
      <left/>
      <right/>
      <top style="thin">
        <color rgb="FFD9D9D9"/>
      </top>
      <bottom style="thin">
        <color theme="4" tint="9.9978637043366805E-2"/>
      </bottom>
      <diagonal/>
    </border>
    <border>
      <left/>
      <right style="thin">
        <color theme="4" tint="9.9978637043366805E-2"/>
      </right>
      <top style="thin">
        <color rgb="FFD9D9D9"/>
      </top>
      <bottom style="thin">
        <color theme="4" tint="9.9978637043366805E-2"/>
      </bottom>
      <diagonal/>
    </border>
    <border>
      <left style="thin">
        <color theme="4" tint="9.9978637043366805E-2"/>
      </left>
      <right/>
      <top style="thin">
        <color theme="4" tint="9.9978637043366805E-2"/>
      </top>
      <bottom style="thin">
        <color rgb="FFD9D9D9"/>
      </bottom>
      <diagonal/>
    </border>
    <border>
      <left/>
      <right/>
      <top style="thin">
        <color theme="4" tint="9.9978637043366805E-2"/>
      </top>
      <bottom style="thin">
        <color rgb="FFD9D9D9"/>
      </bottom>
      <diagonal/>
    </border>
    <border>
      <left/>
      <right style="thin">
        <color theme="4" tint="9.9978637043366805E-2"/>
      </right>
      <top style="thin">
        <color theme="4" tint="9.9978637043366805E-2"/>
      </top>
      <bottom style="thin">
        <color rgb="FFD9D9D9"/>
      </bottom>
      <diagonal/>
    </border>
    <border>
      <left style="thin">
        <color theme="4" tint="9.9978637043366805E-2"/>
      </left>
      <right style="thin">
        <color theme="4" tint="9.9978637043366805E-2"/>
      </right>
      <top style="thin">
        <color theme="4" tint="9.9978637043366805E-2"/>
      </top>
      <bottom style="thin">
        <color rgb="FFD9D9D9"/>
      </bottom>
      <diagonal/>
    </border>
    <border>
      <left style="thin">
        <color theme="4" tint="9.9978637043366805E-2"/>
      </left>
      <right style="thin">
        <color theme="4" tint="9.9978637043366805E-2"/>
      </right>
      <top style="thin">
        <color rgb="FFD9D9D9"/>
      </top>
      <bottom style="thin">
        <color theme="4" tint="9.9978637043366805E-2"/>
      </bottom>
      <diagonal/>
    </border>
    <border>
      <left style="thin">
        <color theme="4" tint="9.9978637043366805E-2"/>
      </left>
      <right style="thin">
        <color theme="4" tint="9.9978637043366805E-2"/>
      </right>
      <top style="thin">
        <color theme="4" tint="9.9978637043366805E-2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3" fillId="0" borderId="0" xfId="0" applyFont="1"/>
    <xf numFmtId="0" fontId="1" fillId="3" borderId="0" xfId="0" applyFont="1" applyFill="1"/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 textRotation="90"/>
    </xf>
    <xf numFmtId="0" fontId="9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64" fontId="10" fillId="3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0" fontId="17" fillId="0" borderId="5" xfId="0" applyFont="1" applyBorder="1" applyAlignment="1">
      <alignment vertical="center"/>
    </xf>
    <xf numFmtId="164" fontId="17" fillId="0" borderId="2" xfId="0" applyNumberFormat="1" applyFont="1" applyBorder="1" applyAlignment="1">
      <alignment horizontal="center" vertical="center"/>
    </xf>
    <xf numFmtId="165" fontId="17" fillId="0" borderId="3" xfId="0" applyNumberFormat="1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 textRotation="90"/>
    </xf>
    <xf numFmtId="0" fontId="17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8" fillId="0" borderId="0" xfId="0" applyFont="1" applyAlignment="1">
      <alignment horizontal="center" vertical="center" textRotation="90"/>
    </xf>
    <xf numFmtId="164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165" fontId="21" fillId="8" borderId="12" xfId="0" applyNumberFormat="1" applyFont="1" applyFill="1" applyBorder="1" applyAlignment="1">
      <alignment vertical="center"/>
    </xf>
    <xf numFmtId="164" fontId="21" fillId="8" borderId="1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6" fillId="9" borderId="16" xfId="0" applyFont="1" applyFill="1" applyBorder="1" applyAlignment="1">
      <alignment horizontal="center" vertical="center"/>
    </xf>
    <xf numFmtId="0" fontId="36" fillId="9" borderId="17" xfId="0" applyFont="1" applyFill="1" applyBorder="1" applyAlignment="1">
      <alignment horizontal="center" vertical="center"/>
    </xf>
    <xf numFmtId="0" fontId="30" fillId="12" borderId="20" xfId="0" applyFont="1" applyFill="1" applyBorder="1" applyAlignment="1">
      <alignment horizontal="center" vertical="center"/>
    </xf>
    <xf numFmtId="0" fontId="30" fillId="12" borderId="17" xfId="0" applyFont="1" applyFill="1" applyBorder="1" applyAlignment="1">
      <alignment horizontal="center" vertical="center"/>
    </xf>
    <xf numFmtId="0" fontId="36" fillId="13" borderId="16" xfId="0" applyFont="1" applyFill="1" applyBorder="1" applyAlignment="1">
      <alignment horizontal="center" vertical="center"/>
    </xf>
    <xf numFmtId="0" fontId="36" fillId="13" borderId="17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8" fillId="9" borderId="4" xfId="0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3" applyAlignment="1">
      <alignment vertical="center"/>
    </xf>
    <xf numFmtId="166" fontId="42" fillId="10" borderId="54" xfId="0" applyNumberFormat="1" applyFont="1" applyFill="1" applyBorder="1" applyAlignment="1">
      <alignment horizontal="center" vertical="center"/>
    </xf>
    <xf numFmtId="166" fontId="34" fillId="10" borderId="55" xfId="0" applyNumberFormat="1" applyFont="1" applyFill="1" applyBorder="1" applyAlignment="1">
      <alignment horizontal="center" vertical="center"/>
    </xf>
    <xf numFmtId="10" fontId="16" fillId="3" borderId="0" xfId="2" applyNumberFormat="1" applyFont="1" applyFill="1" applyAlignment="1">
      <alignment horizontal="center" vertical="center"/>
    </xf>
    <xf numFmtId="10" fontId="16" fillId="3" borderId="39" xfId="2" applyNumberFormat="1" applyFont="1" applyFill="1" applyBorder="1" applyAlignment="1">
      <alignment horizontal="center" vertical="center"/>
    </xf>
    <xf numFmtId="10" fontId="20" fillId="3" borderId="0" xfId="2" applyNumberFormat="1" applyFont="1" applyFill="1" applyAlignment="1">
      <alignment horizontal="center" vertical="center"/>
    </xf>
    <xf numFmtId="10" fontId="20" fillId="3" borderId="39" xfId="2" applyNumberFormat="1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1" fillId="0" borderId="4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28" fillId="7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/>
    </xf>
    <xf numFmtId="0" fontId="31" fillId="8" borderId="1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vertical="center"/>
    </xf>
    <xf numFmtId="0" fontId="23" fillId="8" borderId="14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vertical="center"/>
    </xf>
    <xf numFmtId="0" fontId="33" fillId="13" borderId="21" xfId="0" applyFont="1" applyFill="1" applyBorder="1" applyAlignment="1">
      <alignment horizontal="center" vertical="center"/>
    </xf>
    <xf numFmtId="0" fontId="26" fillId="15" borderId="22" xfId="0" applyFont="1" applyFill="1" applyBorder="1" applyAlignment="1">
      <alignment vertical="center"/>
    </xf>
    <xf numFmtId="0" fontId="26" fillId="15" borderId="23" xfId="0" applyFont="1" applyFill="1" applyBorder="1" applyAlignment="1">
      <alignment vertical="center"/>
    </xf>
    <xf numFmtId="0" fontId="26" fillId="15" borderId="24" xfId="0" applyFont="1" applyFill="1" applyBorder="1" applyAlignment="1">
      <alignment vertical="center"/>
    </xf>
    <xf numFmtId="0" fontId="26" fillId="15" borderId="13" xfId="0" applyFont="1" applyFill="1" applyBorder="1" applyAlignment="1">
      <alignment vertical="center"/>
    </xf>
    <xf numFmtId="0" fontId="26" fillId="15" borderId="25" xfId="0" applyFont="1" applyFill="1" applyBorder="1" applyAlignment="1">
      <alignment vertical="center"/>
    </xf>
    <xf numFmtId="0" fontId="30" fillId="16" borderId="21" xfId="0" applyFont="1" applyFill="1" applyBorder="1" applyAlignment="1">
      <alignment horizontal="center" vertical="center"/>
    </xf>
    <xf numFmtId="0" fontId="30" fillId="16" borderId="22" xfId="0" applyFont="1" applyFill="1" applyBorder="1" applyAlignment="1">
      <alignment horizontal="center" vertical="center"/>
    </xf>
    <xf numFmtId="0" fontId="30" fillId="16" borderId="23" xfId="0" applyFont="1" applyFill="1" applyBorder="1" applyAlignment="1">
      <alignment horizontal="center" vertical="center"/>
    </xf>
    <xf numFmtId="0" fontId="30" fillId="16" borderId="38" xfId="0" applyFont="1" applyFill="1" applyBorder="1" applyAlignment="1">
      <alignment horizontal="center" vertical="center"/>
    </xf>
    <xf numFmtId="0" fontId="30" fillId="16" borderId="39" xfId="0" applyFont="1" applyFill="1" applyBorder="1" applyAlignment="1">
      <alignment horizontal="center" vertical="center"/>
    </xf>
    <xf numFmtId="0" fontId="30" fillId="16" borderId="33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vertical="center"/>
    </xf>
    <xf numFmtId="0" fontId="22" fillId="6" borderId="12" xfId="0" applyFont="1" applyFill="1" applyBorder="1" applyAlignment="1">
      <alignment vertical="center"/>
    </xf>
    <xf numFmtId="0" fontId="33" fillId="9" borderId="21" xfId="0" applyFont="1" applyFill="1" applyBorder="1" applyAlignment="1">
      <alignment horizontal="center" vertical="center"/>
    </xf>
    <xf numFmtId="0" fontId="26" fillId="6" borderId="22" xfId="0" applyFont="1" applyFill="1" applyBorder="1" applyAlignment="1">
      <alignment vertical="center"/>
    </xf>
    <xf numFmtId="0" fontId="26" fillId="6" borderId="23" xfId="0" applyFont="1" applyFill="1" applyBorder="1" applyAlignment="1">
      <alignment vertical="center"/>
    </xf>
    <xf numFmtId="0" fontId="26" fillId="6" borderId="24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25" xfId="0" applyFont="1" applyFill="1" applyBorder="1" applyAlignment="1">
      <alignment vertical="center"/>
    </xf>
    <xf numFmtId="0" fontId="30" fillId="12" borderId="21" xfId="0" applyFont="1" applyFill="1" applyBorder="1" applyAlignment="1">
      <alignment horizontal="center" vertical="center"/>
    </xf>
    <xf numFmtId="0" fontId="29" fillId="14" borderId="22" xfId="0" applyFont="1" applyFill="1" applyBorder="1" applyAlignment="1">
      <alignment vertical="center"/>
    </xf>
    <xf numFmtId="0" fontId="29" fillId="14" borderId="23" xfId="0" applyFont="1" applyFill="1" applyBorder="1" applyAlignment="1">
      <alignment vertical="center"/>
    </xf>
    <xf numFmtId="0" fontId="29" fillId="14" borderId="24" xfId="0" applyFont="1" applyFill="1" applyBorder="1" applyAlignment="1">
      <alignment vertical="center"/>
    </xf>
    <xf numFmtId="0" fontId="29" fillId="14" borderId="13" xfId="0" applyFont="1" applyFill="1" applyBorder="1" applyAlignment="1">
      <alignment vertical="center"/>
    </xf>
    <xf numFmtId="0" fontId="29" fillId="14" borderId="25" xfId="0" applyFont="1" applyFill="1" applyBorder="1" applyAlignment="1">
      <alignment vertical="center"/>
    </xf>
    <xf numFmtId="10" fontId="40" fillId="0" borderId="40" xfId="2" applyNumberFormat="1" applyFont="1" applyFill="1" applyBorder="1" applyAlignment="1">
      <alignment horizontal="center" vertical="center"/>
    </xf>
    <xf numFmtId="10" fontId="40" fillId="0" borderId="42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35" fillId="3" borderId="0" xfId="0" applyFont="1" applyFill="1" applyAlignment="1">
      <alignment horizontal="center" vertical="center" textRotation="90"/>
    </xf>
    <xf numFmtId="0" fontId="33" fillId="5" borderId="43" xfId="0" applyFont="1" applyFill="1" applyBorder="1" applyAlignment="1">
      <alignment horizontal="center" vertical="center"/>
    </xf>
    <xf numFmtId="0" fontId="43" fillId="6" borderId="44" xfId="0" applyFont="1" applyFill="1" applyBorder="1" applyAlignment="1">
      <alignment vertical="center"/>
    </xf>
    <xf numFmtId="0" fontId="43" fillId="6" borderId="45" xfId="0" applyFont="1" applyFill="1" applyBorder="1" applyAlignment="1">
      <alignment vertical="center"/>
    </xf>
    <xf numFmtId="0" fontId="35" fillId="3" borderId="0" xfId="0" applyFont="1" applyFill="1" applyAlignment="1">
      <alignment horizontal="center" vertical="center"/>
    </xf>
    <xf numFmtId="0" fontId="30" fillId="12" borderId="43" xfId="0" applyFont="1" applyFill="1" applyBorder="1" applyAlignment="1">
      <alignment horizontal="center" vertical="center"/>
    </xf>
    <xf numFmtId="0" fontId="30" fillId="14" borderId="44" xfId="0" applyFont="1" applyFill="1" applyBorder="1" applyAlignment="1">
      <alignment vertical="center"/>
    </xf>
    <xf numFmtId="0" fontId="30" fillId="14" borderId="45" xfId="0" applyFont="1" applyFill="1" applyBorder="1" applyAlignment="1">
      <alignment vertical="center"/>
    </xf>
    <xf numFmtId="0" fontId="33" fillId="13" borderId="43" xfId="0" applyFont="1" applyFill="1" applyBorder="1" applyAlignment="1">
      <alignment horizontal="center" vertical="center"/>
    </xf>
    <xf numFmtId="0" fontId="33" fillId="15" borderId="44" xfId="0" applyFont="1" applyFill="1" applyBorder="1" applyAlignment="1">
      <alignment vertical="center"/>
    </xf>
    <xf numFmtId="0" fontId="33" fillId="15" borderId="45" xfId="0" applyFont="1" applyFill="1" applyBorder="1" applyAlignment="1">
      <alignment vertical="center"/>
    </xf>
    <xf numFmtId="0" fontId="33" fillId="7" borderId="50" xfId="0" applyFont="1" applyFill="1" applyBorder="1" applyAlignment="1">
      <alignment horizontal="center" vertical="center"/>
    </xf>
    <xf numFmtId="0" fontId="30" fillId="10" borderId="52" xfId="0" applyFont="1" applyFill="1" applyBorder="1" applyAlignment="1">
      <alignment horizontal="center" vertical="center"/>
    </xf>
    <xf numFmtId="0" fontId="30" fillId="10" borderId="53" xfId="0" applyFont="1" applyFill="1" applyBorder="1" applyAlignment="1">
      <alignment horizontal="center" vertical="center"/>
    </xf>
    <xf numFmtId="166" fontId="44" fillId="2" borderId="46" xfId="0" applyNumberFormat="1" applyFont="1" applyFill="1" applyBorder="1" applyAlignment="1">
      <alignment horizontal="center" vertical="center"/>
    </xf>
    <xf numFmtId="166" fontId="44" fillId="0" borderId="47" xfId="0" applyNumberFormat="1" applyFont="1" applyBorder="1" applyAlignment="1">
      <alignment vertical="center"/>
    </xf>
    <xf numFmtId="166" fontId="44" fillId="0" borderId="48" xfId="0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0" fontId="45" fillId="2" borderId="0" xfId="0" applyFont="1" applyFill="1" applyAlignment="1">
      <alignment vertical="center"/>
    </xf>
    <xf numFmtId="166" fontId="44" fillId="2" borderId="49" xfId="0" applyNumberFormat="1" applyFont="1" applyFill="1" applyBorder="1" applyAlignment="1">
      <alignment horizontal="center" vertical="center"/>
    </xf>
    <xf numFmtId="0" fontId="43" fillId="7" borderId="50" xfId="0" applyFont="1" applyFill="1" applyBorder="1" applyAlignment="1">
      <alignment horizontal="center" vertical="center"/>
    </xf>
    <xf numFmtId="166" fontId="46" fillId="0" borderId="51" xfId="0" applyNumberFormat="1" applyFont="1" applyBorder="1" applyAlignment="1">
      <alignment horizontal="center" vertical="center"/>
    </xf>
    <xf numFmtId="10" fontId="47" fillId="0" borderId="40" xfId="2" applyNumberFormat="1" applyFont="1" applyFill="1" applyBorder="1" applyAlignment="1">
      <alignment horizontal="center" vertical="center"/>
    </xf>
    <xf numFmtId="10" fontId="47" fillId="0" borderId="42" xfId="2" applyNumberFormat="1" applyFont="1" applyFill="1" applyBorder="1" applyAlignment="1">
      <alignment horizontal="center" vertical="center"/>
    </xf>
    <xf numFmtId="0" fontId="48" fillId="17" borderId="26" xfId="0" applyFont="1" applyFill="1" applyBorder="1" applyAlignment="1">
      <alignment horizontal="center" vertical="center"/>
    </xf>
    <xf numFmtId="0" fontId="34" fillId="4" borderId="7" xfId="0" applyFont="1" applyFill="1" applyBorder="1" applyAlignment="1">
      <alignment vertical="center"/>
    </xf>
    <xf numFmtId="0" fontId="48" fillId="17" borderId="14" xfId="0" applyFont="1" applyFill="1" applyBorder="1" applyAlignment="1">
      <alignment horizontal="center" vertical="center"/>
    </xf>
    <xf numFmtId="0" fontId="34" fillId="4" borderId="27" xfId="0" applyFont="1" applyFill="1" applyBorder="1" applyAlignment="1">
      <alignment vertical="center"/>
    </xf>
    <xf numFmtId="0" fontId="49" fillId="3" borderId="0" xfId="0" applyFont="1" applyFill="1" applyAlignment="1">
      <alignment vertical="center"/>
    </xf>
    <xf numFmtId="0" fontId="48" fillId="18" borderId="34" xfId="0" applyFont="1" applyFill="1" applyBorder="1" applyAlignment="1">
      <alignment horizontal="center" vertical="center"/>
    </xf>
    <xf numFmtId="0" fontId="48" fillId="18" borderId="14" xfId="0" applyFont="1" applyFill="1" applyBorder="1" applyAlignment="1">
      <alignment horizontal="center" vertical="center"/>
    </xf>
    <xf numFmtId="0" fontId="49" fillId="4" borderId="0" xfId="0" applyFont="1" applyFill="1" applyAlignment="1">
      <alignment vertical="center"/>
    </xf>
    <xf numFmtId="0" fontId="49" fillId="0" borderId="0" xfId="0" applyFont="1" applyAlignment="1">
      <alignment vertical="center"/>
    </xf>
    <xf numFmtId="0" fontId="34" fillId="4" borderId="0" xfId="0" applyFont="1" applyFill="1" applyAlignment="1">
      <alignment vertical="center"/>
    </xf>
    <xf numFmtId="0" fontId="34" fillId="4" borderId="27" xfId="0" applyFont="1" applyFill="1" applyBorder="1" applyAlignment="1">
      <alignment horizontal="center" vertical="center"/>
    </xf>
    <xf numFmtId="0" fontId="48" fillId="0" borderId="28" xfId="0" applyFont="1" applyBorder="1" applyAlignment="1">
      <alignment vertical="center"/>
    </xf>
    <xf numFmtId="0" fontId="48" fillId="0" borderId="3" xfId="0" applyFont="1" applyBorder="1" applyAlignment="1">
      <alignment vertical="center"/>
    </xf>
    <xf numFmtId="164" fontId="48" fillId="0" borderId="2" xfId="0" applyNumberFormat="1" applyFont="1" applyBorder="1" applyAlignment="1">
      <alignment horizontal="center" vertical="center"/>
    </xf>
    <xf numFmtId="165" fontId="34" fillId="0" borderId="29" xfId="0" applyNumberFormat="1" applyFont="1" applyBorder="1" applyAlignment="1">
      <alignment vertical="center"/>
    </xf>
    <xf numFmtId="0" fontId="50" fillId="3" borderId="0" xfId="0" applyFont="1" applyFill="1" applyAlignment="1">
      <alignment vertical="center"/>
    </xf>
    <xf numFmtId="0" fontId="48" fillId="0" borderId="35" xfId="0" applyFont="1" applyBorder="1" applyAlignment="1">
      <alignment horizontal="left" vertical="center"/>
    </xf>
    <xf numFmtId="0" fontId="50" fillId="0" borderId="0" xfId="0" applyFont="1" applyAlignment="1">
      <alignment vertical="center"/>
    </xf>
    <xf numFmtId="0" fontId="48" fillId="0" borderId="35" xfId="0" applyFont="1" applyBorder="1" applyAlignment="1">
      <alignment vertical="center"/>
    </xf>
    <xf numFmtId="0" fontId="48" fillId="0" borderId="18" xfId="0" applyFont="1" applyBorder="1" applyAlignment="1">
      <alignment horizontal="left" vertical="center"/>
    </xf>
    <xf numFmtId="164" fontId="48" fillId="4" borderId="2" xfId="0" applyNumberFormat="1" applyFont="1" applyFill="1" applyBorder="1" applyAlignment="1">
      <alignment horizontal="center" vertical="center"/>
    </xf>
    <xf numFmtId="165" fontId="34" fillId="4" borderId="5" xfId="0" applyNumberFormat="1" applyFont="1" applyFill="1" applyBorder="1" applyAlignment="1">
      <alignment vertical="center"/>
    </xf>
    <xf numFmtId="10" fontId="34" fillId="4" borderId="37" xfId="2" applyNumberFormat="1" applyFont="1" applyFill="1" applyBorder="1" applyAlignment="1">
      <alignment horizontal="center" vertical="center"/>
    </xf>
    <xf numFmtId="165" fontId="50" fillId="0" borderId="29" xfId="0" applyNumberFormat="1" applyFont="1" applyBorder="1" applyAlignment="1">
      <alignment vertical="center"/>
    </xf>
    <xf numFmtId="165" fontId="49" fillId="4" borderId="5" xfId="0" applyNumberFormat="1" applyFont="1" applyFill="1" applyBorder="1" applyAlignment="1">
      <alignment vertical="center"/>
    </xf>
    <xf numFmtId="0" fontId="48" fillId="4" borderId="35" xfId="0" applyFont="1" applyFill="1" applyBorder="1" applyAlignment="1">
      <alignment vertical="center"/>
    </xf>
    <xf numFmtId="165" fontId="49" fillId="0" borderId="29" xfId="0" applyNumberFormat="1" applyFont="1" applyBorder="1" applyAlignment="1">
      <alignment vertical="center"/>
    </xf>
    <xf numFmtId="0" fontId="49" fillId="4" borderId="35" xfId="0" applyFont="1" applyFill="1" applyBorder="1" applyAlignment="1">
      <alignment vertical="center"/>
    </xf>
    <xf numFmtId="10" fontId="49" fillId="4" borderId="37" xfId="2" applyNumberFormat="1" applyFont="1" applyFill="1" applyBorder="1" applyAlignment="1">
      <alignment horizontal="center" vertical="center"/>
    </xf>
    <xf numFmtId="0" fontId="51" fillId="9" borderId="30" xfId="0" applyFont="1" applyFill="1" applyBorder="1" applyAlignment="1">
      <alignment vertical="center"/>
    </xf>
    <xf numFmtId="0" fontId="51" fillId="9" borderId="31" xfId="0" applyFont="1" applyFill="1" applyBorder="1" applyAlignment="1">
      <alignment vertical="center"/>
    </xf>
    <xf numFmtId="164" fontId="51" fillId="9" borderId="32" xfId="0" applyNumberFormat="1" applyFont="1" applyFill="1" applyBorder="1" applyAlignment="1">
      <alignment horizontal="center" vertical="center"/>
    </xf>
    <xf numFmtId="165" fontId="51" fillId="9" borderId="33" xfId="0" applyNumberFormat="1" applyFont="1" applyFill="1" applyBorder="1" applyAlignment="1">
      <alignment vertical="center"/>
    </xf>
    <xf numFmtId="0" fontId="48" fillId="19" borderId="30" xfId="0" applyFont="1" applyFill="1" applyBorder="1" applyAlignment="1">
      <alignment vertical="center"/>
    </xf>
    <xf numFmtId="164" fontId="48" fillId="19" borderId="32" xfId="0" applyNumberFormat="1" applyFont="1" applyFill="1" applyBorder="1" applyAlignment="1">
      <alignment horizontal="center" vertical="center"/>
    </xf>
    <xf numFmtId="165" fontId="48" fillId="19" borderId="36" xfId="0" applyNumberFormat="1" applyFont="1" applyFill="1" applyBorder="1" applyAlignment="1">
      <alignment vertical="center"/>
    </xf>
    <xf numFmtId="0" fontId="51" fillId="13" borderId="30" xfId="0" applyFont="1" applyFill="1" applyBorder="1" applyAlignment="1">
      <alignment vertical="center"/>
    </xf>
    <xf numFmtId="164" fontId="51" fillId="13" borderId="32" xfId="0" applyNumberFormat="1" applyFont="1" applyFill="1" applyBorder="1" applyAlignment="1">
      <alignment horizontal="center" vertical="center"/>
    </xf>
    <xf numFmtId="165" fontId="51" fillId="13" borderId="36" xfId="0" applyNumberFormat="1" applyFont="1" applyFill="1" applyBorder="1" applyAlignment="1">
      <alignment vertical="center"/>
    </xf>
    <xf numFmtId="0" fontId="48" fillId="11" borderId="30" xfId="0" applyFont="1" applyFill="1" applyBorder="1" applyAlignment="1">
      <alignment vertical="center"/>
    </xf>
    <xf numFmtId="164" fontId="48" fillId="11" borderId="32" xfId="0" applyNumberFormat="1" applyFont="1" applyFill="1" applyBorder="1" applyAlignment="1">
      <alignment horizontal="center" vertical="center"/>
    </xf>
    <xf numFmtId="165" fontId="48" fillId="11" borderId="36" xfId="0" applyNumberFormat="1" applyFont="1" applyFill="1" applyBorder="1" applyAlignment="1">
      <alignment vertical="center"/>
    </xf>
    <xf numFmtId="9" fontId="34" fillId="10" borderId="33" xfId="2" applyFont="1" applyFill="1" applyBorder="1" applyAlignment="1">
      <alignment horizontal="center" vertical="center"/>
    </xf>
    <xf numFmtId="0" fontId="48" fillId="0" borderId="5" xfId="0" applyFont="1" applyBorder="1" applyAlignment="1">
      <alignment vertical="center"/>
    </xf>
    <xf numFmtId="164" fontId="52" fillId="0" borderId="2" xfId="0" applyNumberFormat="1" applyFont="1" applyBorder="1" applyAlignment="1">
      <alignment horizontal="center" vertical="center"/>
    </xf>
    <xf numFmtId="165" fontId="48" fillId="0" borderId="3" xfId="0" applyNumberFormat="1" applyFont="1" applyBorder="1" applyAlignment="1">
      <alignment vertical="center"/>
    </xf>
  </cellXfs>
  <cellStyles count="4">
    <cellStyle name="Hyperlink" xfId="3" builtinId="8"/>
    <cellStyle name="Normal" xfId="0" builtinId="0"/>
    <cellStyle name="Normal 2" xfId="1" xr:uid="{9313E9F1-22A4-4D54-8DC9-C234B7FE266F}"/>
    <cellStyle name="Per cent" xfId="2" builtinId="5"/>
  </cellStyles>
  <dxfs count="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E8F8F5"/>
      <color rgb="FF7D9D90"/>
      <color rgb="FF557170"/>
      <color rgb="FFE6A89C"/>
      <color rgb="FFF5E8D8"/>
      <color rgb="FFB2D8F8"/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800" b="1" i="0" u="none" strike="noStrike" kern="1200" spc="0" baseline="0">
                <a:solidFill>
                  <a:srgbClr val="55717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800" b="1">
                <a:solidFill>
                  <a:srgbClr val="55717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ESSENTIALS</a:t>
            </a:r>
          </a:p>
        </c:rich>
      </c:tx>
      <c:layout>
        <c:manualLayout>
          <c:xMode val="edge"/>
          <c:yMode val="edge"/>
          <c:x val="0.30478483464022488"/>
          <c:y val="9.5655769994622221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800" b="1" i="0" u="none" strike="noStrike" kern="1200" spc="0" baseline="0">
              <a:solidFill>
                <a:srgbClr val="55717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1650704718637"/>
          <c:y val="0.10150469843998493"/>
          <c:w val="0.62419698989051753"/>
          <c:h val="0.8302087044957005"/>
        </c:manualLayout>
      </c:layout>
      <c:doughnutChart>
        <c:varyColors val="1"/>
        <c:ser>
          <c:idx val="0"/>
          <c:order val="0"/>
          <c:spPr>
            <a:solidFill>
              <a:srgbClr val="B2D8F8"/>
            </a:solidFill>
          </c:spPr>
          <c:explosion val="2"/>
          <c:dPt>
            <c:idx val="0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C7-4F51-AB41-0846A2AC57D5}"/>
              </c:ext>
            </c:extLst>
          </c:dPt>
          <c:dPt>
            <c:idx val="1"/>
            <c:bubble3D val="0"/>
            <c:spPr>
              <a:solidFill>
                <a:srgbClr val="F5E8D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C7-4F51-AB41-0846A2AC57D5}"/>
              </c:ext>
            </c:extLst>
          </c:dPt>
          <c:dPt>
            <c:idx val="2"/>
            <c:bubble3D val="0"/>
            <c:spPr>
              <a:solidFill>
                <a:srgbClr val="F5E8D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C7-4F51-AB41-0846A2AC57D5}"/>
              </c:ext>
            </c:extLst>
          </c:dPt>
          <c:dPt>
            <c:idx val="3"/>
            <c:bubble3D val="0"/>
            <c:spPr>
              <a:solidFill>
                <a:srgbClr val="F5E8D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5C7-4F51-AB41-0846A2AC57D5}"/>
              </c:ext>
            </c:extLst>
          </c:dPt>
          <c:dPt>
            <c:idx val="4"/>
            <c:bubble3D val="0"/>
            <c:spPr>
              <a:solidFill>
                <a:srgbClr val="F5E8D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5C7-4F51-AB41-0846A2AC57D5}"/>
              </c:ext>
            </c:extLst>
          </c:dPt>
          <c:dPt>
            <c:idx val="5"/>
            <c:bubble3D val="0"/>
            <c:spPr>
              <a:solidFill>
                <a:srgbClr val="F5E8D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5C7-4F51-AB41-0846A2AC57D5}"/>
              </c:ext>
            </c:extLst>
          </c:dPt>
          <c:dPt>
            <c:idx val="6"/>
            <c:bubble3D val="0"/>
            <c:spPr>
              <a:solidFill>
                <a:srgbClr val="E8F8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5C7-4F51-AB41-0846A2AC57D5}"/>
              </c:ext>
            </c:extLst>
          </c:dPt>
          <c:dPt>
            <c:idx val="7"/>
            <c:bubble3D val="0"/>
            <c:spPr>
              <a:solidFill>
                <a:srgbClr val="E6A8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5C7-4F51-AB41-0846A2AC57D5}"/>
              </c:ext>
            </c:extLst>
          </c:dPt>
          <c:dPt>
            <c:idx val="8"/>
            <c:bubble3D val="0"/>
            <c:spPr>
              <a:solidFill>
                <a:srgbClr val="E6A8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5C7-4F51-AB41-0846A2AC57D5}"/>
              </c:ext>
            </c:extLst>
          </c:dPt>
          <c:dPt>
            <c:idx val="9"/>
            <c:bubble3D val="0"/>
            <c:spPr>
              <a:solidFill>
                <a:srgbClr val="E6A8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5C7-4F51-AB41-0846A2AC57D5}"/>
              </c:ext>
            </c:extLst>
          </c:dPt>
          <c:dPt>
            <c:idx val="10"/>
            <c:bubble3D val="0"/>
            <c:spPr>
              <a:solidFill>
                <a:srgbClr val="7D9D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5C7-4F51-AB41-0846A2AC57D5}"/>
              </c:ext>
            </c:extLst>
          </c:dPt>
          <c:dPt>
            <c:idx val="11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5C7-4F51-AB41-0846A2AC57D5}"/>
              </c:ext>
            </c:extLst>
          </c:dPt>
          <c:dPt>
            <c:idx val="12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5C7-4F51-AB41-0846A2AC57D5}"/>
              </c:ext>
            </c:extLst>
          </c:dPt>
          <c:dPt>
            <c:idx val="13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5C7-4F51-AB41-0846A2AC57D5}"/>
              </c:ext>
            </c:extLst>
          </c:dPt>
          <c:dPt>
            <c:idx val="14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5C7-4F51-AB41-0846A2AC57D5}"/>
              </c:ext>
            </c:extLst>
          </c:dPt>
          <c:dPt>
            <c:idx val="15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5C7-4F51-AB41-0846A2AC57D5}"/>
              </c:ext>
            </c:extLst>
          </c:dPt>
          <c:dPt>
            <c:idx val="16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C5C7-4F51-AB41-0846A2AC57D5}"/>
              </c:ext>
            </c:extLst>
          </c:dPt>
          <c:dPt>
            <c:idx val="17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C5C7-4F51-AB41-0846A2AC57D5}"/>
              </c:ext>
            </c:extLst>
          </c:dPt>
          <c:dPt>
            <c:idx val="18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C5C7-4F51-AB41-0846A2AC57D5}"/>
              </c:ext>
            </c:extLst>
          </c:dPt>
          <c:dPt>
            <c:idx val="19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C5C7-4F51-AB41-0846A2AC57D5}"/>
              </c:ext>
            </c:extLst>
          </c:dPt>
          <c:dPt>
            <c:idx val="20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C5C7-4F51-AB41-0846A2AC57D5}"/>
              </c:ext>
            </c:extLst>
          </c:dPt>
          <c:dPt>
            <c:idx val="21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C5C7-4F51-AB41-0846A2AC57D5}"/>
              </c:ext>
            </c:extLst>
          </c:dPt>
          <c:dPt>
            <c:idx val="22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C5C7-4F51-AB41-0846A2AC57D5}"/>
              </c:ext>
            </c:extLst>
          </c:dPt>
          <c:dPt>
            <c:idx val="23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C5C7-4F51-AB41-0846A2AC57D5}"/>
              </c:ext>
            </c:extLst>
          </c:dPt>
          <c:dPt>
            <c:idx val="24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C5C7-4F51-AB41-0846A2AC57D5}"/>
              </c:ext>
            </c:extLst>
          </c:dPt>
          <c:dPt>
            <c:idx val="25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C5C7-4F51-AB41-0846A2AC57D5}"/>
              </c:ext>
            </c:extLst>
          </c:dPt>
          <c:dPt>
            <c:idx val="26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C5C7-4F51-AB41-0846A2AC57D5}"/>
              </c:ext>
            </c:extLst>
          </c:dPt>
          <c:dPt>
            <c:idx val="27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C5C7-4F51-AB41-0846A2AC57D5}"/>
              </c:ext>
            </c:extLst>
          </c:dPt>
          <c:dPt>
            <c:idx val="28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C5C7-4F51-AB41-0846A2AC57D5}"/>
              </c:ext>
            </c:extLst>
          </c:dPt>
          <c:dPt>
            <c:idx val="29"/>
            <c:bubble3D val="0"/>
            <c:spPr>
              <a:solidFill>
                <a:srgbClr val="B2D8F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C5C7-4F51-AB41-0846A2AC57D5}"/>
              </c:ext>
            </c:extLst>
          </c:dPt>
          <c:cat>
            <c:strRef>
              <c:f>'Monthly overview'!$G$22:$G$51</c:f>
              <c:strCache>
                <c:ptCount val="11"/>
                <c:pt idx="0">
                  <c:v>Mortgage </c:v>
                </c:pt>
                <c:pt idx="1">
                  <c:v>Gas/Electric</c:v>
                </c:pt>
                <c:pt idx="2">
                  <c:v>Council Tax</c:v>
                </c:pt>
                <c:pt idx="3">
                  <c:v>Sky </c:v>
                </c:pt>
                <c:pt idx="4">
                  <c:v>Life Insurance </c:v>
                </c:pt>
                <c:pt idx="5">
                  <c:v>Phone </c:v>
                </c:pt>
                <c:pt idx="6">
                  <c:v>Food</c:v>
                </c:pt>
                <c:pt idx="7">
                  <c:v>Car Insurance </c:v>
                </c:pt>
                <c:pt idx="8">
                  <c:v>Water </c:v>
                </c:pt>
                <c:pt idx="9">
                  <c:v>Childcare</c:v>
                </c:pt>
                <c:pt idx="10">
                  <c:v>Car Finance </c:v>
                </c:pt>
              </c:strCache>
            </c:strRef>
          </c:cat>
          <c:val>
            <c:numRef>
              <c:f>'Monthly overview'!$I$22:$I$51</c:f>
              <c:numCache>
                <c:formatCode>#,##0.00;\(#,##0.00\)</c:formatCode>
                <c:ptCount val="15"/>
                <c:pt idx="0">
                  <c:v>950</c:v>
                </c:pt>
                <c:pt idx="1">
                  <c:v>230</c:v>
                </c:pt>
                <c:pt idx="2">
                  <c:v>200</c:v>
                </c:pt>
                <c:pt idx="3">
                  <c:v>80</c:v>
                </c:pt>
                <c:pt idx="4">
                  <c:v>30</c:v>
                </c:pt>
                <c:pt idx="5">
                  <c:v>60</c:v>
                </c:pt>
                <c:pt idx="6">
                  <c:v>600</c:v>
                </c:pt>
                <c:pt idx="7">
                  <c:v>120</c:v>
                </c:pt>
                <c:pt idx="8">
                  <c:v>40</c:v>
                </c:pt>
                <c:pt idx="9">
                  <c:v>650</c:v>
                </c:pt>
                <c:pt idx="10">
                  <c:v>250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C5C7-4F51-AB41-0846A2AC5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800" b="1" i="0" u="none" strike="noStrike" kern="1200" spc="0" baseline="0">
                <a:solidFill>
                  <a:srgbClr val="55717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800" b="1">
                <a:solidFill>
                  <a:srgbClr val="55717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NON-ESSENTIALS</a:t>
            </a:r>
          </a:p>
        </c:rich>
      </c:tx>
      <c:layout>
        <c:manualLayout>
          <c:xMode val="edge"/>
          <c:yMode val="edge"/>
          <c:x val="0.2469555227310028"/>
          <c:y val="5.11927772884741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800" b="1" i="0" u="none" strike="noStrike" kern="1200" spc="0" baseline="0">
              <a:solidFill>
                <a:srgbClr val="55717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486151520124932"/>
          <c:y val="0.12311407322815728"/>
          <c:w val="0.61471981644630369"/>
          <c:h val="0.8176036583086278"/>
        </c:manualLayout>
      </c:layout>
      <c:doughnutChart>
        <c:varyColors val="1"/>
        <c:ser>
          <c:idx val="0"/>
          <c:order val="0"/>
          <c:spPr>
            <a:ln w="12700"/>
          </c:spPr>
          <c:dPt>
            <c:idx val="0"/>
            <c:bubble3D val="0"/>
            <c:spPr>
              <a:solidFill>
                <a:srgbClr val="F5E8D8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9D5-4990-A089-CCAC3D1C8D09}"/>
              </c:ext>
            </c:extLst>
          </c:dPt>
          <c:dPt>
            <c:idx val="1"/>
            <c:bubble3D val="0"/>
            <c:spPr>
              <a:solidFill>
                <a:srgbClr val="F5E8D8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D5-4990-A089-CCAC3D1C8D09}"/>
              </c:ext>
            </c:extLst>
          </c:dPt>
          <c:dPt>
            <c:idx val="2"/>
            <c:bubble3D val="0"/>
            <c:spPr>
              <a:solidFill>
                <a:srgbClr val="E8F8F5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9D5-4990-A089-CCAC3D1C8D09}"/>
              </c:ext>
            </c:extLst>
          </c:dPt>
          <c:dPt>
            <c:idx val="3"/>
            <c:bubble3D val="0"/>
            <c:spPr>
              <a:solidFill>
                <a:srgbClr val="7D9D9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9D5-4990-A089-CCAC3D1C8D09}"/>
              </c:ext>
            </c:extLst>
          </c:dPt>
          <c:dPt>
            <c:idx val="4"/>
            <c:bubble3D val="0"/>
            <c:spPr>
              <a:solidFill>
                <a:srgbClr val="7D9D9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9D5-4990-A089-CCAC3D1C8D09}"/>
              </c:ext>
            </c:extLst>
          </c:dPt>
          <c:dPt>
            <c:idx val="5"/>
            <c:bubble3D val="0"/>
            <c:spPr>
              <a:solidFill>
                <a:srgbClr val="F5E8D8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9D5-4990-A089-CCAC3D1C8D09}"/>
              </c:ext>
            </c:extLst>
          </c:dPt>
          <c:dPt>
            <c:idx val="6"/>
            <c:bubble3D val="0"/>
            <c:spPr>
              <a:solidFill>
                <a:srgbClr val="E6A89C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9D5-4990-A089-CCAC3D1C8D09}"/>
              </c:ext>
            </c:extLst>
          </c:dPt>
          <c:dPt>
            <c:idx val="7"/>
            <c:bubble3D val="0"/>
            <c:spPr>
              <a:solidFill>
                <a:srgbClr val="55717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9D5-4990-A089-CCAC3D1C8D0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9D5-4990-A089-CCAC3D1C8D0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9D5-4990-A089-CCAC3D1C8D0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9D5-4990-A089-CCAC3D1C8D0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9D5-4990-A089-CCAC3D1C8D09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9D5-4990-A089-CCAC3D1C8D09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79D5-4990-A089-CCAC3D1C8D09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79D5-4990-A089-CCAC3D1C8D09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79D5-4990-A089-CCAC3D1C8D09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79D5-4990-A089-CCAC3D1C8D09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79D5-4990-A089-CCAC3D1C8D09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79D5-4990-A089-CCAC3D1C8D09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79D5-4990-A089-CCAC3D1C8D09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79D5-4990-A089-CCAC3D1C8D09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79D5-4990-A089-CCAC3D1C8D09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79D5-4990-A089-CCAC3D1C8D09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9D5-4990-A089-CCAC3D1C8D09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79D5-4990-A089-CCAC3D1C8D09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79D5-4990-A089-CCAC3D1C8D09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79D5-4990-A089-CCAC3D1C8D09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79D5-4990-A089-CCAC3D1C8D09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79D5-4990-A089-CCAC3D1C8D09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79D5-4990-A089-CCAC3D1C8D09}"/>
              </c:ext>
            </c:extLst>
          </c:dPt>
          <c:cat>
            <c:strRef>
              <c:f>'Monthly overview'!$K$22:$K$51</c:f>
              <c:strCache>
                <c:ptCount val="8"/>
                <c:pt idx="0">
                  <c:v>Spotify</c:v>
                </c:pt>
                <c:pt idx="1">
                  <c:v>Odeon </c:v>
                </c:pt>
                <c:pt idx="2">
                  <c:v>Gym </c:v>
                </c:pt>
                <c:pt idx="3">
                  <c:v>Eating out </c:v>
                </c:pt>
                <c:pt idx="4">
                  <c:v>Amazon </c:v>
                </c:pt>
                <c:pt idx="5">
                  <c:v>Haircuts</c:v>
                </c:pt>
                <c:pt idx="6">
                  <c:v>Miscellaneous</c:v>
                </c:pt>
                <c:pt idx="7">
                  <c:v>Holiday </c:v>
                </c:pt>
              </c:strCache>
            </c:strRef>
          </c:cat>
          <c:val>
            <c:numRef>
              <c:f>'Monthly overview'!$M$22:$M$51</c:f>
              <c:numCache>
                <c:formatCode>#,##0.00;\(#,##0.00\)</c:formatCode>
                <c:ptCount val="15"/>
                <c:pt idx="0">
                  <c:v>14.99</c:v>
                </c:pt>
                <c:pt idx="1">
                  <c:v>17.989999999999998</c:v>
                </c:pt>
                <c:pt idx="2">
                  <c:v>50</c:v>
                </c:pt>
                <c:pt idx="3">
                  <c:v>150</c:v>
                </c:pt>
                <c:pt idx="4">
                  <c:v>8.99</c:v>
                </c:pt>
                <c:pt idx="5">
                  <c:v>40</c:v>
                </c:pt>
                <c:pt idx="6">
                  <c:v>300</c:v>
                </c:pt>
                <c:pt idx="7">
                  <c:v>220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79D5-4990-A089-CCAC3D1C8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55717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800" b="1">
                <a:solidFill>
                  <a:srgbClr val="55717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OTHER</a:t>
            </a:r>
          </a:p>
        </c:rich>
      </c:tx>
      <c:layout>
        <c:manualLayout>
          <c:xMode val="edge"/>
          <c:yMode val="edge"/>
          <c:x val="0.3968652999946354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55717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545447880968531"/>
          <c:y val="0.11717732887567101"/>
          <c:w val="0.44353128065891367"/>
          <c:h val="0.77139749307958894"/>
        </c:manualLayout>
      </c:layout>
      <c:doughnutChart>
        <c:varyColors val="1"/>
        <c:ser>
          <c:idx val="0"/>
          <c:order val="0"/>
          <c:spPr>
            <a:solidFill>
              <a:srgbClr val="557170"/>
            </a:solidFill>
          </c:spPr>
          <c:dPt>
            <c:idx val="0"/>
            <c:bubble3D val="0"/>
            <c:spPr>
              <a:solidFill>
                <a:srgbClr val="E8F8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E7-487A-96AE-85A48CBD1ED5}"/>
              </c:ext>
            </c:extLst>
          </c:dPt>
          <c:dPt>
            <c:idx val="1"/>
            <c:bubble3D val="0"/>
            <c:spPr>
              <a:solidFill>
                <a:srgbClr val="E6A89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E7-487A-96AE-85A48CBD1ED5}"/>
              </c:ext>
            </c:extLst>
          </c:dPt>
          <c:dPt>
            <c:idx val="2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E7-487A-96AE-85A48CBD1ED5}"/>
              </c:ext>
            </c:extLst>
          </c:dPt>
          <c:dPt>
            <c:idx val="3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E7-487A-96AE-85A48CBD1ED5}"/>
              </c:ext>
            </c:extLst>
          </c:dPt>
          <c:dPt>
            <c:idx val="4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E7-487A-96AE-85A48CBD1ED5}"/>
              </c:ext>
            </c:extLst>
          </c:dPt>
          <c:dPt>
            <c:idx val="5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FE7-487A-96AE-85A48CBD1ED5}"/>
              </c:ext>
            </c:extLst>
          </c:dPt>
          <c:dPt>
            <c:idx val="6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FE7-487A-96AE-85A48CBD1ED5}"/>
              </c:ext>
            </c:extLst>
          </c:dPt>
          <c:dPt>
            <c:idx val="7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FE7-487A-96AE-85A48CBD1ED5}"/>
              </c:ext>
            </c:extLst>
          </c:dPt>
          <c:dPt>
            <c:idx val="8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FE7-487A-96AE-85A48CBD1ED5}"/>
              </c:ext>
            </c:extLst>
          </c:dPt>
          <c:dPt>
            <c:idx val="9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FE7-487A-96AE-85A48CBD1ED5}"/>
              </c:ext>
            </c:extLst>
          </c:dPt>
          <c:dPt>
            <c:idx val="10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FE7-487A-96AE-85A48CBD1ED5}"/>
              </c:ext>
            </c:extLst>
          </c:dPt>
          <c:dPt>
            <c:idx val="11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FE7-487A-96AE-85A48CBD1ED5}"/>
              </c:ext>
            </c:extLst>
          </c:dPt>
          <c:dPt>
            <c:idx val="12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FE7-487A-96AE-85A48CBD1ED5}"/>
              </c:ext>
            </c:extLst>
          </c:dPt>
          <c:dPt>
            <c:idx val="13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7FE7-487A-96AE-85A48CBD1ED5}"/>
              </c:ext>
            </c:extLst>
          </c:dPt>
          <c:dPt>
            <c:idx val="14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7FE7-487A-96AE-85A48CBD1ED5}"/>
              </c:ext>
            </c:extLst>
          </c:dPt>
          <c:dPt>
            <c:idx val="15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7FE7-487A-96AE-85A48CBD1ED5}"/>
              </c:ext>
            </c:extLst>
          </c:dPt>
          <c:dPt>
            <c:idx val="16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7FE7-487A-96AE-85A48CBD1ED5}"/>
              </c:ext>
            </c:extLst>
          </c:dPt>
          <c:dPt>
            <c:idx val="17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7FE7-487A-96AE-85A48CBD1ED5}"/>
              </c:ext>
            </c:extLst>
          </c:dPt>
          <c:dPt>
            <c:idx val="18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7FE7-487A-96AE-85A48CBD1ED5}"/>
              </c:ext>
            </c:extLst>
          </c:dPt>
          <c:dPt>
            <c:idx val="19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7FE7-487A-96AE-85A48CBD1ED5}"/>
              </c:ext>
            </c:extLst>
          </c:dPt>
          <c:dPt>
            <c:idx val="20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7FE7-487A-96AE-85A48CBD1ED5}"/>
              </c:ext>
            </c:extLst>
          </c:dPt>
          <c:dPt>
            <c:idx val="21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7FE7-487A-96AE-85A48CBD1ED5}"/>
              </c:ext>
            </c:extLst>
          </c:dPt>
          <c:dPt>
            <c:idx val="22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7FE7-487A-96AE-85A48CBD1ED5}"/>
              </c:ext>
            </c:extLst>
          </c:dPt>
          <c:dPt>
            <c:idx val="23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FE7-487A-96AE-85A48CBD1ED5}"/>
              </c:ext>
            </c:extLst>
          </c:dPt>
          <c:dPt>
            <c:idx val="24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7FE7-487A-96AE-85A48CBD1ED5}"/>
              </c:ext>
            </c:extLst>
          </c:dPt>
          <c:dPt>
            <c:idx val="25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7FE7-487A-96AE-85A48CBD1ED5}"/>
              </c:ext>
            </c:extLst>
          </c:dPt>
          <c:dPt>
            <c:idx val="26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7FE7-487A-96AE-85A48CBD1ED5}"/>
              </c:ext>
            </c:extLst>
          </c:dPt>
          <c:dPt>
            <c:idx val="27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7FE7-487A-96AE-85A48CBD1ED5}"/>
              </c:ext>
            </c:extLst>
          </c:dPt>
          <c:dPt>
            <c:idx val="28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7FE7-487A-96AE-85A48CBD1ED5}"/>
              </c:ext>
            </c:extLst>
          </c:dPt>
          <c:dPt>
            <c:idx val="29"/>
            <c:bubble3D val="0"/>
            <c:spPr>
              <a:solidFill>
                <a:srgbClr val="55717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7FE7-487A-96AE-85A48CBD1ED5}"/>
              </c:ext>
            </c:extLst>
          </c:dPt>
          <c:dLbls>
            <c:dLbl>
              <c:idx val="0"/>
              <c:layout>
                <c:manualLayout>
                  <c:x val="0.18826007346074358"/>
                  <c:y val="-0.149266888020450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E7-487A-96AE-85A48CBD1ED5}"/>
                </c:ext>
              </c:extLst>
            </c:dLbl>
            <c:dLbl>
              <c:idx val="1"/>
              <c:layout>
                <c:manualLayout>
                  <c:x val="9.2171910238717722E-2"/>
                  <c:y val="6.18602826330573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E7-487A-96AE-85A48CBD1ED5}"/>
                </c:ext>
              </c:extLst>
            </c:dLbl>
            <c:dLbl>
              <c:idx val="2"/>
              <c:layout>
                <c:manualLayout>
                  <c:x val="-8.1929269532302298E-2"/>
                  <c:y val="0.1522378707821538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E7-487A-96AE-85A48CBD1ED5}"/>
                </c:ext>
              </c:extLst>
            </c:dLbl>
            <c:dLbl>
              <c:idx val="3"/>
              <c:layout>
                <c:manualLayout>
                  <c:x val="-8.8572183278164601E-2"/>
                  <c:y val="4.937444457799583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E7-487A-96AE-85A48CBD1ED5}"/>
                </c:ext>
              </c:extLst>
            </c:dLbl>
            <c:dLbl>
              <c:idx val="4"/>
              <c:layout>
                <c:manualLayout>
                  <c:x val="-0.16164423448265045"/>
                  <c:y val="-4.114537048166327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FE7-487A-96AE-85A48CBD1ED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FE7-487A-96AE-85A48CBD1ED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FE7-487A-96AE-85A48CBD1ED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FE7-487A-96AE-85A48CBD1ED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FE7-487A-96AE-85A48CBD1ED5}"/>
                </c:ext>
              </c:extLst>
            </c:dLbl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'Monthly overview'!$O$22:$O$51</c:f>
              <c:strCache>
                <c:ptCount val="5"/>
                <c:pt idx="0">
                  <c:v>Emergency Fund</c:v>
                </c:pt>
                <c:pt idx="1">
                  <c:v>Investments (ISA/GIA)</c:v>
                </c:pt>
                <c:pt idx="2">
                  <c:v>House Deposit </c:v>
                </c:pt>
                <c:pt idx="3">
                  <c:v>Debt Repayment </c:v>
                </c:pt>
                <c:pt idx="4">
                  <c:v>Pension</c:v>
                </c:pt>
              </c:strCache>
            </c:strRef>
          </c:cat>
          <c:val>
            <c:numRef>
              <c:f>'Monthly overview'!$Q$22:$Q$51</c:f>
              <c:numCache>
                <c:formatCode>#,##0.00;\(#,##0.00\)</c:formatCode>
                <c:ptCount val="15"/>
                <c:pt idx="0">
                  <c:v>300</c:v>
                </c:pt>
                <c:pt idx="1">
                  <c:v>250</c:v>
                </c:pt>
                <c:pt idx="2">
                  <c:v>150</c:v>
                </c:pt>
                <c:pt idx="3">
                  <c:v>200</c:v>
                </c:pt>
                <c:pt idx="4">
                  <c:v>150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4-43E5-A806-D960D8064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76200</xdr:rowOff>
    </xdr:from>
    <xdr:to>
      <xdr:col>1</xdr:col>
      <xdr:colOff>850900</xdr:colOff>
      <xdr:row>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6227EB-9F3E-8147-89A0-448255C48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76200"/>
          <a:ext cx="80010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15241</xdr:colOff>
      <xdr:row>7</xdr:row>
      <xdr:rowOff>0</xdr:rowOff>
    </xdr:from>
    <xdr:to>
      <xdr:col>9</xdr:col>
      <xdr:colOff>9527</xdr:colOff>
      <xdr:row>17</xdr:row>
      <xdr:rowOff>228599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F660DF-334E-4EF5-B094-465770CD8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15241</xdr:colOff>
      <xdr:row>7</xdr:row>
      <xdr:rowOff>0</xdr:rowOff>
    </xdr:from>
    <xdr:to>
      <xdr:col>13</xdr:col>
      <xdr:colOff>9527</xdr:colOff>
      <xdr:row>17</xdr:row>
      <xdr:rowOff>228599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5257A93-DEDF-4F65-8329-EAB1AA0CC6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15240</xdr:colOff>
      <xdr:row>7</xdr:row>
      <xdr:rowOff>0</xdr:rowOff>
    </xdr:from>
    <xdr:to>
      <xdr:col>18</xdr:col>
      <xdr:colOff>0</xdr:colOff>
      <xdr:row>17</xdr:row>
      <xdr:rowOff>232684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DCB4953-0A0A-52F7-032A-88BB63D3AE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28540</xdr:colOff>
      <xdr:row>0</xdr:row>
      <xdr:rowOff>85619</xdr:rowOff>
    </xdr:from>
    <xdr:to>
      <xdr:col>2</xdr:col>
      <xdr:colOff>1127304</xdr:colOff>
      <xdr:row>3</xdr:row>
      <xdr:rowOff>114158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D7FF05-7149-31A0-D4CF-58C8BD2DC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8203" y="85619"/>
          <a:ext cx="1098764" cy="1098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Peter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0445"/>
      </a:accent1>
      <a:accent2>
        <a:srgbClr val="012CCC"/>
      </a:accent2>
      <a:accent3>
        <a:srgbClr val="6869F6"/>
      </a:accent3>
      <a:accent4>
        <a:srgbClr val="6C98F6"/>
      </a:accent4>
      <a:accent5>
        <a:srgbClr val="81D0FA"/>
      </a:accent5>
      <a:accent6>
        <a:srgbClr val="9DEFF1"/>
      </a:accent6>
      <a:hlink>
        <a:srgbClr val="80BDF4"/>
      </a:hlink>
      <a:folHlink>
        <a:srgbClr val="80BDF4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mmoneycommunit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57170"/>
    <outlinePr summaryBelow="0" summaryRight="0"/>
  </sheetPr>
  <dimension ref="A1:I39"/>
  <sheetViews>
    <sheetView showGridLines="0" tabSelected="1" workbookViewId="0">
      <pane ySplit="9" topLeftCell="A10" activePane="bottomLeft" state="frozen"/>
      <selection pane="bottomLeft" activeCell="E50" sqref="E50"/>
    </sheetView>
  </sheetViews>
  <sheetFormatPr baseColWidth="10" defaultColWidth="12.5" defaultRowHeight="15.75" customHeight="1" outlineLevelRow="1" x14ac:dyDescent="0.2"/>
  <cols>
    <col min="1" max="1" width="2.5" style="2" customWidth="1"/>
    <col min="2" max="2" width="33.1640625" style="7" customWidth="1"/>
    <col min="3" max="3" width="14.1640625" style="7" customWidth="1"/>
    <col min="4" max="4" width="33.1640625" style="7" customWidth="1"/>
    <col min="5" max="5" width="14.1640625" style="7" customWidth="1"/>
    <col min="6" max="6" width="33.1640625" style="2" customWidth="1"/>
    <col min="7" max="7" width="14.1640625" style="2" customWidth="1"/>
    <col min="8" max="8" width="33.1640625" style="2" customWidth="1"/>
    <col min="9" max="9" width="14.1640625" style="2" customWidth="1"/>
    <col min="10" max="16384" width="12.5" style="2"/>
  </cols>
  <sheetData>
    <row r="1" spans="1:9" ht="15.75" customHeight="1" x14ac:dyDescent="0.2">
      <c r="A1" s="3"/>
      <c r="B1" s="6"/>
      <c r="C1" s="6"/>
      <c r="D1" s="6"/>
      <c r="E1" s="6"/>
      <c r="F1" s="1"/>
      <c r="G1" s="1"/>
      <c r="H1" s="1"/>
      <c r="I1" s="1"/>
    </row>
    <row r="2" spans="1:9" ht="15.75" customHeight="1" x14ac:dyDescent="0.2">
      <c r="A2" s="3"/>
      <c r="B2" s="6"/>
      <c r="C2" s="6"/>
      <c r="D2" s="6"/>
      <c r="E2" s="6"/>
      <c r="F2" s="1"/>
      <c r="G2" s="1"/>
      <c r="H2" s="1"/>
      <c r="I2" s="1"/>
    </row>
    <row r="3" spans="1:9" ht="15.75" customHeight="1" x14ac:dyDescent="0.2">
      <c r="A3" s="3"/>
      <c r="B3" s="6"/>
      <c r="C3" s="6"/>
      <c r="D3" s="6"/>
      <c r="E3" s="6"/>
      <c r="F3" s="1"/>
      <c r="G3" s="1"/>
      <c r="H3" s="1"/>
      <c r="I3" s="1"/>
    </row>
    <row r="4" spans="1:9" ht="15.75" customHeight="1" x14ac:dyDescent="0.2">
      <c r="A4" s="3"/>
      <c r="B4" s="6"/>
      <c r="C4" s="6"/>
      <c r="D4" s="6"/>
      <c r="E4" s="6"/>
      <c r="F4" s="1"/>
      <c r="G4" s="1"/>
      <c r="H4" s="1"/>
      <c r="I4" s="1"/>
    </row>
    <row r="5" spans="1:9" ht="15.75" customHeight="1" x14ac:dyDescent="0.2">
      <c r="A5" s="3"/>
      <c r="B5" s="6"/>
      <c r="C5" s="6"/>
      <c r="D5" s="6"/>
      <c r="E5" s="6"/>
      <c r="F5" s="1"/>
      <c r="G5" s="1"/>
      <c r="H5" s="1"/>
      <c r="I5" s="1"/>
    </row>
    <row r="6" spans="1:9" ht="30.75" customHeight="1" x14ac:dyDescent="0.2">
      <c r="A6" s="3"/>
      <c r="B6" s="53" t="s">
        <v>3</v>
      </c>
      <c r="C6" s="54" t="s">
        <v>20</v>
      </c>
      <c r="D6" s="6"/>
      <c r="E6" s="6"/>
      <c r="F6" s="1"/>
      <c r="G6" s="1"/>
      <c r="H6" s="1"/>
      <c r="I6" s="1"/>
    </row>
    <row r="7" spans="1:9" ht="15.75" customHeight="1" x14ac:dyDescent="0.2">
      <c r="A7" s="3"/>
      <c r="B7" s="6"/>
      <c r="C7" s="6"/>
      <c r="D7" s="6"/>
      <c r="E7" s="6"/>
      <c r="F7" s="1"/>
      <c r="G7" s="1"/>
      <c r="H7" s="1"/>
      <c r="I7" s="1"/>
    </row>
    <row r="8" spans="1:9" ht="15.75" customHeight="1" thickBot="1" x14ac:dyDescent="0.25">
      <c r="A8" s="3"/>
      <c r="B8" s="6"/>
      <c r="C8" s="6"/>
      <c r="D8" s="6"/>
      <c r="E8" s="6"/>
      <c r="F8" s="1"/>
      <c r="G8" s="1"/>
      <c r="H8" s="1"/>
      <c r="I8" s="1"/>
    </row>
    <row r="9" spans="1:9" ht="27.75" customHeight="1" x14ac:dyDescent="0.2">
      <c r="A9" s="4"/>
      <c r="B9" s="47" t="s">
        <v>0</v>
      </c>
      <c r="C9" s="48" t="str">
        <f>C6</f>
        <v>£</v>
      </c>
      <c r="D9" s="49" t="s">
        <v>8</v>
      </c>
      <c r="E9" s="50" t="str">
        <f>C6</f>
        <v>£</v>
      </c>
      <c r="F9" s="51" t="s">
        <v>9</v>
      </c>
      <c r="G9" s="52" t="str">
        <f>C6</f>
        <v>£</v>
      </c>
      <c r="H9" s="51" t="s">
        <v>43</v>
      </c>
      <c r="I9" s="52" t="str">
        <f>C6</f>
        <v>£</v>
      </c>
    </row>
    <row r="10" spans="1:9" ht="19.75" customHeight="1" x14ac:dyDescent="0.2">
      <c r="A10" s="5"/>
      <c r="B10" s="46" t="s">
        <v>7</v>
      </c>
      <c r="C10" s="45">
        <v>4395.13</v>
      </c>
      <c r="D10" s="46" t="s">
        <v>21</v>
      </c>
      <c r="E10" s="45">
        <v>950</v>
      </c>
      <c r="F10" s="46" t="s">
        <v>26</v>
      </c>
      <c r="G10" s="45">
        <v>14.99</v>
      </c>
      <c r="H10" s="46" t="s">
        <v>18</v>
      </c>
      <c r="I10" s="45">
        <v>300</v>
      </c>
    </row>
    <row r="11" spans="1:9" ht="19.75" customHeight="1" x14ac:dyDescent="0.2">
      <c r="A11" s="5"/>
      <c r="B11" s="46" t="s">
        <v>39</v>
      </c>
      <c r="C11" s="45">
        <v>1000</v>
      </c>
      <c r="D11" s="46" t="s">
        <v>22</v>
      </c>
      <c r="E11" s="45">
        <v>230</v>
      </c>
      <c r="F11" s="46" t="s">
        <v>27</v>
      </c>
      <c r="G11" s="45">
        <v>17.989999999999998</v>
      </c>
      <c r="H11" s="46" t="s">
        <v>45</v>
      </c>
      <c r="I11" s="45">
        <v>250</v>
      </c>
    </row>
    <row r="12" spans="1:9" ht="19.75" customHeight="1" x14ac:dyDescent="0.2">
      <c r="A12" s="5"/>
      <c r="B12" s="46"/>
      <c r="C12" s="45"/>
      <c r="D12" s="46" t="s">
        <v>23</v>
      </c>
      <c r="E12" s="45">
        <v>200</v>
      </c>
      <c r="F12" s="46" t="s">
        <v>31</v>
      </c>
      <c r="G12" s="45">
        <v>50</v>
      </c>
      <c r="H12" s="46" t="s">
        <v>37</v>
      </c>
      <c r="I12" s="45"/>
    </row>
    <row r="13" spans="1:9" ht="19.75" customHeight="1" x14ac:dyDescent="0.2">
      <c r="A13" s="5"/>
      <c r="B13" s="46"/>
      <c r="C13" s="45"/>
      <c r="D13" s="46" t="s">
        <v>24</v>
      </c>
      <c r="E13" s="45">
        <v>80</v>
      </c>
      <c r="F13" s="46" t="s">
        <v>32</v>
      </c>
      <c r="G13" s="45">
        <v>150</v>
      </c>
      <c r="H13" s="46" t="s">
        <v>44</v>
      </c>
      <c r="I13" s="45"/>
    </row>
    <row r="14" spans="1:9" ht="19.75" customHeight="1" x14ac:dyDescent="0.2">
      <c r="A14" s="5"/>
      <c r="B14" s="46"/>
      <c r="C14" s="45"/>
      <c r="D14" s="46" t="s">
        <v>25</v>
      </c>
      <c r="E14" s="45">
        <v>30</v>
      </c>
      <c r="F14" s="46" t="s">
        <v>33</v>
      </c>
      <c r="G14" s="45">
        <v>8.99</v>
      </c>
      <c r="H14" s="46" t="s">
        <v>46</v>
      </c>
      <c r="I14" s="45"/>
    </row>
    <row r="15" spans="1:9" ht="19.75" customHeight="1" x14ac:dyDescent="0.2">
      <c r="A15" s="5"/>
      <c r="B15" s="46"/>
      <c r="C15" s="45"/>
      <c r="D15" s="46" t="s">
        <v>35</v>
      </c>
      <c r="E15" s="45">
        <v>60</v>
      </c>
      <c r="F15" s="46" t="s">
        <v>34</v>
      </c>
      <c r="G15" s="45">
        <v>40</v>
      </c>
      <c r="H15" s="46"/>
      <c r="I15" s="45"/>
    </row>
    <row r="16" spans="1:9" ht="19.75" customHeight="1" x14ac:dyDescent="0.2">
      <c r="A16" s="5"/>
      <c r="B16" s="46"/>
      <c r="C16" s="45"/>
      <c r="D16" s="46" t="s">
        <v>28</v>
      </c>
      <c r="E16" s="45">
        <v>600</v>
      </c>
      <c r="F16" s="46" t="s">
        <v>36</v>
      </c>
      <c r="G16" s="45">
        <v>300</v>
      </c>
      <c r="H16" s="46"/>
      <c r="I16" s="45"/>
    </row>
    <row r="17" spans="1:9" ht="19.75" customHeight="1" x14ac:dyDescent="0.2">
      <c r="A17" s="5"/>
      <c r="B17" s="46"/>
      <c r="C17" s="45"/>
      <c r="D17" s="46" t="s">
        <v>29</v>
      </c>
      <c r="E17" s="45">
        <v>120</v>
      </c>
      <c r="F17" s="46" t="s">
        <v>38</v>
      </c>
      <c r="G17" s="45">
        <v>220</v>
      </c>
      <c r="H17" s="46"/>
      <c r="I17" s="45"/>
    </row>
    <row r="18" spans="1:9" ht="19.75" customHeight="1" x14ac:dyDescent="0.2">
      <c r="A18" s="5"/>
      <c r="B18" s="46"/>
      <c r="C18" s="45"/>
      <c r="D18" s="46" t="s">
        <v>30</v>
      </c>
      <c r="E18" s="45">
        <v>40</v>
      </c>
      <c r="F18" s="46"/>
      <c r="G18" s="45"/>
      <c r="H18" s="46"/>
      <c r="I18" s="45"/>
    </row>
    <row r="19" spans="1:9" ht="19.75" customHeight="1" x14ac:dyDescent="0.2">
      <c r="A19" s="5"/>
      <c r="B19" s="46"/>
      <c r="C19" s="45"/>
      <c r="D19" s="46" t="s">
        <v>41</v>
      </c>
      <c r="E19" s="45">
        <v>650</v>
      </c>
      <c r="F19" s="46"/>
      <c r="G19" s="45"/>
      <c r="H19" s="46"/>
      <c r="I19" s="45"/>
    </row>
    <row r="20" spans="1:9" ht="19.75" customHeight="1" x14ac:dyDescent="0.2">
      <c r="A20" s="5"/>
      <c r="B20" s="46"/>
      <c r="C20" s="45"/>
      <c r="D20" s="46" t="s">
        <v>42</v>
      </c>
      <c r="E20" s="45">
        <v>250</v>
      </c>
      <c r="F20" s="46"/>
      <c r="G20" s="45"/>
      <c r="H20" s="46"/>
      <c r="I20" s="45"/>
    </row>
    <row r="21" spans="1:9" ht="19.75" customHeight="1" x14ac:dyDescent="0.2">
      <c r="A21" s="5"/>
      <c r="B21" s="46"/>
      <c r="C21" s="45"/>
      <c r="D21" s="46"/>
      <c r="E21" s="45"/>
      <c r="F21" s="46"/>
      <c r="G21" s="45"/>
      <c r="H21" s="46"/>
      <c r="I21" s="45"/>
    </row>
    <row r="22" spans="1:9" ht="19.75" customHeight="1" x14ac:dyDescent="0.2">
      <c r="A22" s="5"/>
      <c r="B22" s="46"/>
      <c r="C22" s="45"/>
      <c r="D22" s="46"/>
      <c r="E22" s="45"/>
      <c r="F22" s="46"/>
      <c r="G22" s="45"/>
      <c r="H22" s="46"/>
      <c r="I22" s="45"/>
    </row>
    <row r="23" spans="1:9" ht="19.75" customHeight="1" x14ac:dyDescent="0.2">
      <c r="A23" s="5"/>
      <c r="B23" s="46"/>
      <c r="C23" s="45"/>
      <c r="D23" s="46"/>
      <c r="E23" s="45"/>
      <c r="F23" s="46"/>
      <c r="G23" s="45"/>
      <c r="H23" s="46"/>
      <c r="I23" s="45"/>
    </row>
    <row r="24" spans="1:9" ht="19.75" customHeight="1" collapsed="1" x14ac:dyDescent="0.2">
      <c r="A24" s="5"/>
      <c r="B24" s="46"/>
      <c r="C24" s="45"/>
      <c r="D24" s="46"/>
      <c r="E24" s="45"/>
      <c r="F24" s="46"/>
      <c r="G24" s="45"/>
      <c r="H24" s="46"/>
      <c r="I24" s="45"/>
    </row>
    <row r="25" spans="1:9" ht="19.75" hidden="1" customHeight="1" outlineLevel="1" x14ac:dyDescent="0.2">
      <c r="A25" s="5"/>
      <c r="B25" s="46"/>
      <c r="C25" s="45"/>
      <c r="D25" s="46"/>
      <c r="E25" s="45"/>
      <c r="F25" s="46"/>
      <c r="G25" s="45"/>
      <c r="H25" s="46"/>
      <c r="I25" s="45"/>
    </row>
    <row r="26" spans="1:9" ht="19.75" hidden="1" customHeight="1" outlineLevel="1" x14ac:dyDescent="0.2">
      <c r="A26" s="5"/>
      <c r="B26" s="46"/>
      <c r="C26" s="45"/>
      <c r="D26" s="46"/>
      <c r="E26" s="45"/>
      <c r="F26" s="46"/>
      <c r="G26" s="45"/>
      <c r="H26" s="46"/>
      <c r="I26" s="45"/>
    </row>
    <row r="27" spans="1:9" ht="19.75" hidden="1" customHeight="1" outlineLevel="1" x14ac:dyDescent="0.2">
      <c r="A27" s="5"/>
      <c r="B27" s="46"/>
      <c r="C27" s="45"/>
      <c r="D27" s="46"/>
      <c r="E27" s="45"/>
      <c r="F27" s="46"/>
      <c r="G27" s="45"/>
      <c r="H27" s="46"/>
      <c r="I27" s="45"/>
    </row>
    <row r="28" spans="1:9" ht="19.75" hidden="1" customHeight="1" outlineLevel="1" x14ac:dyDescent="0.2">
      <c r="A28" s="5"/>
      <c r="B28" s="46"/>
      <c r="C28" s="45"/>
      <c r="D28" s="46"/>
      <c r="E28" s="45"/>
      <c r="F28" s="46"/>
      <c r="G28" s="45"/>
      <c r="H28" s="46"/>
      <c r="I28" s="45"/>
    </row>
    <row r="29" spans="1:9" ht="19.75" hidden="1" customHeight="1" outlineLevel="1" x14ac:dyDescent="0.2">
      <c r="A29" s="5"/>
      <c r="B29" s="46"/>
      <c r="C29" s="45"/>
      <c r="D29" s="46"/>
      <c r="E29" s="45"/>
      <c r="F29" s="46"/>
      <c r="G29" s="45"/>
      <c r="H29" s="46"/>
      <c r="I29" s="45"/>
    </row>
    <row r="30" spans="1:9" ht="19.75" hidden="1" customHeight="1" outlineLevel="1" x14ac:dyDescent="0.2">
      <c r="A30" s="5"/>
      <c r="B30" s="46"/>
      <c r="C30" s="45"/>
      <c r="D30" s="46"/>
      <c r="E30" s="45"/>
      <c r="F30" s="46"/>
      <c r="G30" s="45"/>
      <c r="H30" s="46"/>
      <c r="I30" s="45"/>
    </row>
    <row r="31" spans="1:9" ht="19.75" hidden="1" customHeight="1" outlineLevel="1" x14ac:dyDescent="0.2">
      <c r="A31" s="5"/>
      <c r="B31" s="46"/>
      <c r="C31" s="45"/>
      <c r="D31" s="46"/>
      <c r="E31" s="45"/>
      <c r="F31" s="46"/>
      <c r="G31" s="45"/>
      <c r="H31" s="46"/>
      <c r="I31" s="45"/>
    </row>
    <row r="32" spans="1:9" ht="19.75" hidden="1" customHeight="1" outlineLevel="1" x14ac:dyDescent="0.2">
      <c r="A32" s="5"/>
      <c r="B32" s="46"/>
      <c r="C32" s="45"/>
      <c r="D32" s="46"/>
      <c r="E32" s="45"/>
      <c r="F32" s="46"/>
      <c r="G32" s="45"/>
      <c r="H32" s="46"/>
      <c r="I32" s="45"/>
    </row>
    <row r="33" spans="1:9" ht="19.75" hidden="1" customHeight="1" outlineLevel="1" x14ac:dyDescent="0.2">
      <c r="A33" s="5"/>
      <c r="B33" s="46"/>
      <c r="C33" s="45"/>
      <c r="D33" s="46"/>
      <c r="E33" s="45"/>
      <c r="F33" s="46"/>
      <c r="G33" s="45"/>
      <c r="H33" s="46"/>
      <c r="I33" s="45"/>
    </row>
    <row r="34" spans="1:9" ht="19.75" hidden="1" customHeight="1" outlineLevel="1" x14ac:dyDescent="0.2">
      <c r="A34" s="5"/>
      <c r="B34" s="46"/>
      <c r="C34" s="45"/>
      <c r="D34" s="46"/>
      <c r="E34" s="45"/>
      <c r="F34" s="46"/>
      <c r="G34" s="45"/>
      <c r="H34" s="46"/>
      <c r="I34" s="45"/>
    </row>
    <row r="35" spans="1:9" ht="19.75" hidden="1" customHeight="1" outlineLevel="1" x14ac:dyDescent="0.2">
      <c r="A35" s="5"/>
      <c r="B35" s="46"/>
      <c r="C35" s="45"/>
      <c r="D35" s="46"/>
      <c r="E35" s="45"/>
      <c r="F35" s="46"/>
      <c r="G35" s="45"/>
      <c r="H35" s="46"/>
      <c r="I35" s="45"/>
    </row>
    <row r="36" spans="1:9" ht="19.75" hidden="1" customHeight="1" outlineLevel="1" x14ac:dyDescent="0.2">
      <c r="A36" s="5"/>
      <c r="B36" s="46"/>
      <c r="C36" s="45"/>
      <c r="D36" s="46"/>
      <c r="E36" s="45"/>
      <c r="F36" s="46"/>
      <c r="G36" s="45"/>
      <c r="H36" s="46"/>
      <c r="I36" s="45"/>
    </row>
    <row r="37" spans="1:9" ht="19.75" hidden="1" customHeight="1" outlineLevel="1" x14ac:dyDescent="0.2">
      <c r="A37" s="5"/>
      <c r="B37" s="46"/>
      <c r="C37" s="45"/>
      <c r="D37" s="46"/>
      <c r="E37" s="45"/>
      <c r="F37" s="46"/>
      <c r="G37" s="45"/>
      <c r="H37" s="46"/>
      <c r="I37" s="45"/>
    </row>
    <row r="38" spans="1:9" ht="19.75" hidden="1" customHeight="1" outlineLevel="1" x14ac:dyDescent="0.2">
      <c r="A38" s="5"/>
      <c r="B38" s="46"/>
      <c r="C38" s="45"/>
      <c r="D38" s="46"/>
      <c r="E38" s="45"/>
      <c r="F38" s="46"/>
      <c r="G38" s="45"/>
      <c r="H38" s="46"/>
      <c r="I38" s="45"/>
    </row>
    <row r="39" spans="1:9" ht="19.75" hidden="1" customHeight="1" outlineLevel="1" x14ac:dyDescent="0.2">
      <c r="A39" s="5"/>
      <c r="B39" s="46"/>
      <c r="C39" s="45"/>
      <c r="D39" s="46"/>
      <c r="E39" s="45"/>
      <c r="F39" s="46"/>
      <c r="G39" s="45"/>
      <c r="H39" s="46"/>
      <c r="I39" s="45"/>
    </row>
  </sheetData>
  <phoneticPr fontId="4" type="noConversion"/>
  <dataValidations count="1">
    <dataValidation type="list" allowBlank="1" showInputMessage="1" showErrorMessage="1" sqref="C6" xr:uid="{00000000-0002-0000-0000-000000000000}">
      <formula1>"£,$,€"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E82C9-C7B4-4560-8078-5ED2130A8F27}">
  <sheetPr>
    <tabColor rgb="FF7D9D90"/>
    <outlinePr summaryBelow="0" summaryRight="0"/>
  </sheetPr>
  <dimension ref="A1:S57"/>
  <sheetViews>
    <sheetView showGridLines="0" topLeftCell="B1" zoomScale="89" zoomScaleNormal="89" workbookViewId="0">
      <pane ySplit="6" topLeftCell="A7" activePane="bottomLeft" state="frozen"/>
      <selection pane="bottomLeft" activeCell="B2" sqref="B2:E2"/>
    </sheetView>
  </sheetViews>
  <sheetFormatPr baseColWidth="10" defaultColWidth="12.5" defaultRowHeight="18" customHeight="1" outlineLevelRow="1" x14ac:dyDescent="0.15"/>
  <cols>
    <col min="1" max="1" width="1.5" style="12" customWidth="1"/>
    <col min="2" max="2" width="2.5" style="12" customWidth="1"/>
    <col min="3" max="3" width="39.83203125" style="12" customWidth="1"/>
    <col min="4" max="4" width="0.33203125" style="12" hidden="1" customWidth="1"/>
    <col min="5" max="5" width="14.1640625" style="12" customWidth="1"/>
    <col min="6" max="6" width="1.5" style="12" customWidth="1"/>
    <col min="7" max="7" width="37.1640625" style="12" customWidth="1"/>
    <col min="8" max="8" width="0.33203125" style="12" customWidth="1"/>
    <col min="9" max="9" width="14" style="12" customWidth="1"/>
    <col min="10" max="10" width="1.5" style="12" customWidth="1"/>
    <col min="11" max="11" width="37.1640625" style="12" customWidth="1"/>
    <col min="12" max="12" width="0.33203125" style="12" customWidth="1"/>
    <col min="13" max="13" width="14" style="12" customWidth="1"/>
    <col min="14" max="14" width="1.5" style="12" customWidth="1"/>
    <col min="15" max="15" width="38.83203125" style="12" customWidth="1"/>
    <col min="16" max="16" width="0.33203125" style="12" customWidth="1"/>
    <col min="17" max="17" width="17.33203125" style="12" customWidth="1"/>
    <col min="18" max="18" width="18.83203125" style="12" customWidth="1"/>
    <col min="19" max="16384" width="12.5" style="12"/>
  </cols>
  <sheetData>
    <row r="1" spans="1:19" ht="19.75" customHeight="1" x14ac:dyDescent="0.15">
      <c r="A1" s="8"/>
      <c r="B1" s="8"/>
      <c r="C1" s="9"/>
      <c r="D1" s="10"/>
      <c r="E1" s="10"/>
      <c r="F1" s="10"/>
      <c r="G1" s="11"/>
      <c r="H1" s="11"/>
      <c r="I1" s="11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39" customHeight="1" x14ac:dyDescent="0.15">
      <c r="A2" s="30"/>
      <c r="B2" s="101"/>
      <c r="C2" s="102"/>
      <c r="D2" s="102"/>
      <c r="E2" s="102"/>
      <c r="F2" s="31"/>
      <c r="G2" s="103"/>
      <c r="H2" s="102"/>
      <c r="I2" s="102"/>
      <c r="K2" s="103"/>
      <c r="L2" s="102"/>
      <c r="M2" s="102"/>
      <c r="O2" s="129">
        <f>O5+K5+G5</f>
        <v>5061.97</v>
      </c>
      <c r="Q2" s="130">
        <f>O2/E52</f>
        <v>0.93824801255947499</v>
      </c>
      <c r="R2" s="131"/>
    </row>
    <row r="3" spans="1:19" ht="26" customHeight="1" x14ac:dyDescent="0.15">
      <c r="A3" s="30"/>
      <c r="B3" s="104"/>
      <c r="C3" s="105"/>
      <c r="D3" s="105"/>
      <c r="E3" s="105"/>
      <c r="F3" s="34"/>
      <c r="G3" s="106"/>
      <c r="H3" s="107"/>
      <c r="I3" s="107"/>
      <c r="J3" s="14"/>
      <c r="K3" s="106"/>
      <c r="L3" s="107"/>
      <c r="M3" s="107"/>
      <c r="N3" s="37"/>
      <c r="O3" s="128" t="s">
        <v>16</v>
      </c>
      <c r="P3" s="37"/>
      <c r="Q3" s="99" t="s">
        <v>17</v>
      </c>
      <c r="R3" s="100"/>
    </row>
    <row r="4" spans="1:19" ht="17" customHeight="1" x14ac:dyDescent="0.15">
      <c r="A4" s="30"/>
      <c r="B4" s="32"/>
      <c r="C4" s="33"/>
      <c r="D4" s="33"/>
      <c r="E4" s="33"/>
      <c r="F4" s="34"/>
      <c r="G4" s="35"/>
      <c r="H4" s="36"/>
      <c r="I4" s="36"/>
      <c r="J4" s="14"/>
      <c r="K4" s="35"/>
      <c r="L4" s="36"/>
      <c r="M4" s="36"/>
      <c r="N4" s="37"/>
      <c r="O4" s="38"/>
      <c r="P4" s="32"/>
      <c r="Q4" s="32"/>
      <c r="R4" s="32"/>
    </row>
    <row r="5" spans="1:19" ht="27" customHeight="1" x14ac:dyDescent="0.15">
      <c r="A5" s="8"/>
      <c r="B5" s="64"/>
      <c r="C5" s="65"/>
      <c r="D5" s="65"/>
      <c r="E5" s="66"/>
      <c r="F5" s="13"/>
      <c r="G5" s="122">
        <f>I52</f>
        <v>3210</v>
      </c>
      <c r="H5" s="123"/>
      <c r="I5" s="124"/>
      <c r="J5" s="125"/>
      <c r="K5" s="122">
        <f>M52</f>
        <v>801.97</v>
      </c>
      <c r="L5" s="123"/>
      <c r="M5" s="124"/>
      <c r="N5" s="126"/>
      <c r="O5" s="127">
        <f>Q52</f>
        <v>1050</v>
      </c>
      <c r="P5" s="43"/>
      <c r="Q5" s="58">
        <f>E11-E12-E13-E14</f>
        <v>333.16000000000008</v>
      </c>
      <c r="R5" s="59"/>
    </row>
    <row r="6" spans="1:19" s="37" customFormat="1" ht="34" customHeight="1" x14ac:dyDescent="0.15">
      <c r="A6" s="108"/>
      <c r="B6" s="109" t="s">
        <v>5</v>
      </c>
      <c r="C6" s="110"/>
      <c r="D6" s="110"/>
      <c r="E6" s="111"/>
      <c r="F6" s="112"/>
      <c r="G6" s="113" t="s">
        <v>14</v>
      </c>
      <c r="H6" s="114"/>
      <c r="I6" s="115"/>
      <c r="J6" s="44"/>
      <c r="K6" s="116" t="s">
        <v>13</v>
      </c>
      <c r="L6" s="117"/>
      <c r="M6" s="118"/>
      <c r="N6" s="15"/>
      <c r="O6" s="119" t="s">
        <v>15</v>
      </c>
      <c r="Q6" s="120" t="str">
        <f>IF(Q5&gt;0,"Left to spend","Over spending")</f>
        <v>Left to spend</v>
      </c>
      <c r="R6" s="121"/>
    </row>
    <row r="7" spans="1:19" ht="11.25" customHeight="1" x14ac:dyDescent="0.15">
      <c r="A7" s="8"/>
      <c r="B7" s="8"/>
      <c r="C7" s="16"/>
      <c r="D7" s="17"/>
      <c r="E7" s="17"/>
      <c r="F7" s="10"/>
      <c r="K7" s="18"/>
      <c r="L7" s="19"/>
      <c r="M7" s="19"/>
      <c r="O7" s="62">
        <f>Q52/E52</f>
        <v>0.19461996281831948</v>
      </c>
      <c r="P7" s="62"/>
      <c r="Q7" s="62"/>
      <c r="R7" s="62"/>
    </row>
    <row r="8" spans="1:19" ht="22.25" customHeight="1" x14ac:dyDescent="0.15">
      <c r="A8" s="8"/>
      <c r="B8" s="67" t="s">
        <v>6</v>
      </c>
      <c r="C8" s="68"/>
      <c r="D8" s="68"/>
      <c r="E8" s="68"/>
      <c r="F8" s="10"/>
      <c r="G8" s="60">
        <f>I52/E52</f>
        <v>0.59498102918743379</v>
      </c>
      <c r="H8" s="60"/>
      <c r="I8" s="60"/>
      <c r="K8" s="60">
        <f>M52/E52</f>
        <v>0.14864702055372159</v>
      </c>
      <c r="L8" s="60"/>
      <c r="M8" s="60"/>
      <c r="O8" s="62"/>
      <c r="P8" s="62"/>
      <c r="Q8" s="62"/>
      <c r="R8" s="62"/>
    </row>
    <row r="9" spans="1:19" ht="22.25" customHeight="1" x14ac:dyDescent="0.15">
      <c r="A9" s="8"/>
      <c r="B9" s="68"/>
      <c r="C9" s="68"/>
      <c r="D9" s="68"/>
      <c r="E9" s="68"/>
      <c r="G9" s="60"/>
      <c r="H9" s="60"/>
      <c r="I9" s="60"/>
      <c r="K9" s="60"/>
      <c r="L9" s="60"/>
      <c r="M9" s="60"/>
      <c r="O9" s="62"/>
      <c r="P9" s="62"/>
      <c r="Q9" s="62"/>
      <c r="R9" s="62"/>
    </row>
    <row r="10" spans="1:19" ht="22.25" customHeight="1" x14ac:dyDescent="0.15">
      <c r="A10" s="8"/>
      <c r="B10" s="69" t="s">
        <v>4</v>
      </c>
      <c r="C10" s="70"/>
      <c r="D10" s="71" t="str">
        <f>'Set-up'!C6</f>
        <v>£</v>
      </c>
      <c r="E10" s="72"/>
      <c r="G10" s="60"/>
      <c r="H10" s="60"/>
      <c r="I10" s="60"/>
      <c r="K10" s="60"/>
      <c r="L10" s="60"/>
      <c r="M10" s="60"/>
      <c r="O10" s="62"/>
      <c r="P10" s="62"/>
      <c r="Q10" s="62"/>
      <c r="R10" s="62"/>
    </row>
    <row r="11" spans="1:19" ht="22.25" customHeight="1" x14ac:dyDescent="0.15">
      <c r="A11" s="8"/>
      <c r="B11" s="40"/>
      <c r="C11" s="175" t="s">
        <v>0</v>
      </c>
      <c r="D11" s="176" t="str">
        <f>'Set-up'!$C$6</f>
        <v>£</v>
      </c>
      <c r="E11" s="177">
        <f>E52</f>
        <v>5395.13</v>
      </c>
      <c r="G11" s="60"/>
      <c r="H11" s="60"/>
      <c r="I11" s="60"/>
      <c r="K11" s="60"/>
      <c r="L11" s="60"/>
      <c r="M11" s="60"/>
      <c r="O11" s="62"/>
      <c r="P11" s="62"/>
      <c r="Q11" s="62"/>
      <c r="R11" s="62"/>
    </row>
    <row r="12" spans="1:19" ht="22.25" customHeight="1" x14ac:dyDescent="0.15">
      <c r="A12" s="8"/>
      <c r="B12" s="39"/>
      <c r="C12" s="175" t="s">
        <v>8</v>
      </c>
      <c r="D12" s="176" t="str">
        <f>'Set-up'!$C$6</f>
        <v>£</v>
      </c>
      <c r="E12" s="177">
        <f>I52</f>
        <v>3210</v>
      </c>
      <c r="G12" s="60"/>
      <c r="H12" s="60"/>
      <c r="I12" s="60"/>
      <c r="K12" s="60"/>
      <c r="L12" s="60"/>
      <c r="M12" s="60"/>
      <c r="O12" s="62"/>
      <c r="P12" s="62"/>
      <c r="Q12" s="62"/>
      <c r="R12" s="62"/>
    </row>
    <row r="13" spans="1:19" ht="22.25" customHeight="1" x14ac:dyDescent="0.15">
      <c r="A13" s="8"/>
      <c r="B13" s="39"/>
      <c r="C13" s="175" t="s">
        <v>11</v>
      </c>
      <c r="D13" s="176" t="str">
        <f>'Set-up'!$C$6</f>
        <v>£</v>
      </c>
      <c r="E13" s="177">
        <f>M52</f>
        <v>801.97</v>
      </c>
      <c r="G13" s="60"/>
      <c r="H13" s="60"/>
      <c r="I13" s="60"/>
      <c r="K13" s="60"/>
      <c r="L13" s="60"/>
      <c r="M13" s="60"/>
      <c r="O13" s="62"/>
      <c r="P13" s="62"/>
      <c r="Q13" s="62"/>
      <c r="R13" s="62"/>
    </row>
    <row r="14" spans="1:19" ht="22.25" customHeight="1" x14ac:dyDescent="0.15">
      <c r="A14" s="8"/>
      <c r="B14" s="39"/>
      <c r="C14" s="175" t="s">
        <v>10</v>
      </c>
      <c r="D14" s="176" t="str">
        <f>'Set-up'!$C$6</f>
        <v>£</v>
      </c>
      <c r="E14" s="177">
        <f>Q52</f>
        <v>1050</v>
      </c>
      <c r="G14" s="60"/>
      <c r="H14" s="60"/>
      <c r="I14" s="60"/>
      <c r="K14" s="60"/>
      <c r="L14" s="60"/>
      <c r="M14" s="60"/>
      <c r="O14" s="62"/>
      <c r="P14" s="62"/>
      <c r="Q14" s="62"/>
      <c r="R14" s="62"/>
    </row>
    <row r="15" spans="1:19" ht="22.25" customHeight="1" x14ac:dyDescent="0.15">
      <c r="A15" s="8"/>
      <c r="B15" s="23"/>
      <c r="C15" s="20"/>
      <c r="D15" s="21"/>
      <c r="E15" s="22"/>
      <c r="F15" s="24"/>
      <c r="G15" s="60"/>
      <c r="H15" s="60"/>
      <c r="I15" s="60"/>
      <c r="K15" s="60"/>
      <c r="L15" s="60"/>
      <c r="M15" s="60"/>
      <c r="O15" s="62"/>
      <c r="P15" s="62"/>
      <c r="Q15" s="62"/>
      <c r="R15" s="62"/>
    </row>
    <row r="16" spans="1:19" ht="22.25" customHeight="1" x14ac:dyDescent="0.15">
      <c r="A16" s="8"/>
      <c r="B16" s="23"/>
      <c r="C16" s="20"/>
      <c r="D16" s="21"/>
      <c r="E16" s="22"/>
      <c r="F16" s="25"/>
      <c r="G16" s="60"/>
      <c r="H16" s="60"/>
      <c r="I16" s="60"/>
      <c r="K16" s="60"/>
      <c r="L16" s="60"/>
      <c r="M16" s="60"/>
      <c r="O16" s="62"/>
      <c r="P16" s="62"/>
      <c r="Q16" s="62"/>
      <c r="R16" s="62"/>
    </row>
    <row r="17" spans="1:18" ht="22.25" customHeight="1" x14ac:dyDescent="0.15">
      <c r="A17" s="8"/>
      <c r="B17" s="85" t="s">
        <v>2</v>
      </c>
      <c r="C17" s="86"/>
      <c r="D17" s="42" t="str">
        <f>'Set-up'!$C$6</f>
        <v>£</v>
      </c>
      <c r="E17" s="41">
        <f>E11-SUM(E12:E16)</f>
        <v>333.15999999999985</v>
      </c>
      <c r="F17" s="25"/>
      <c r="G17" s="60"/>
      <c r="H17" s="60"/>
      <c r="I17" s="60"/>
      <c r="K17" s="60"/>
      <c r="L17" s="60"/>
      <c r="M17" s="60"/>
      <c r="O17" s="62"/>
      <c r="P17" s="62"/>
      <c r="Q17" s="62"/>
      <c r="R17" s="62"/>
    </row>
    <row r="18" spans="1:18" ht="22" customHeight="1" x14ac:dyDescent="0.15">
      <c r="A18" s="8"/>
      <c r="B18" s="26"/>
      <c r="C18" s="27"/>
      <c r="D18" s="27"/>
      <c r="E18" s="27"/>
      <c r="F18" s="25"/>
      <c r="G18" s="61"/>
      <c r="H18" s="61"/>
      <c r="I18" s="61"/>
      <c r="K18" s="61"/>
      <c r="L18" s="61"/>
      <c r="M18" s="61"/>
      <c r="O18" s="63"/>
      <c r="P18" s="63"/>
      <c r="Q18" s="63"/>
      <c r="R18" s="63"/>
    </row>
    <row r="19" spans="1:18" ht="18" customHeight="1" x14ac:dyDescent="0.15">
      <c r="A19" s="8"/>
      <c r="B19" s="87" t="s">
        <v>0</v>
      </c>
      <c r="C19" s="88"/>
      <c r="D19" s="88"/>
      <c r="E19" s="89"/>
      <c r="F19" s="55"/>
      <c r="G19" s="93" t="s">
        <v>8</v>
      </c>
      <c r="H19" s="94"/>
      <c r="I19" s="95"/>
      <c r="J19" s="56"/>
      <c r="K19" s="73" t="s">
        <v>9</v>
      </c>
      <c r="L19" s="74"/>
      <c r="M19" s="75"/>
      <c r="N19" s="56"/>
      <c r="O19" s="79" t="s">
        <v>19</v>
      </c>
      <c r="P19" s="80"/>
      <c r="Q19" s="80"/>
      <c r="R19" s="81"/>
    </row>
    <row r="20" spans="1:18" ht="25" customHeight="1" x14ac:dyDescent="0.15">
      <c r="A20" s="8"/>
      <c r="B20" s="90"/>
      <c r="C20" s="91"/>
      <c r="D20" s="91"/>
      <c r="E20" s="92"/>
      <c r="F20" s="55"/>
      <c r="G20" s="96"/>
      <c r="H20" s="97"/>
      <c r="I20" s="98"/>
      <c r="J20" s="56"/>
      <c r="K20" s="76"/>
      <c r="L20" s="77"/>
      <c r="M20" s="78"/>
      <c r="N20" s="56"/>
      <c r="O20" s="82"/>
      <c r="P20" s="83"/>
      <c r="Q20" s="83"/>
      <c r="R20" s="84"/>
    </row>
    <row r="21" spans="1:18" s="37" customFormat="1" ht="18" customHeight="1" x14ac:dyDescent="0.15">
      <c r="A21" s="108"/>
      <c r="B21" s="132" t="s">
        <v>4</v>
      </c>
      <c r="C21" s="133"/>
      <c r="D21" s="134" t="str">
        <f>'Set-up'!$C$6</f>
        <v>£</v>
      </c>
      <c r="E21" s="135"/>
      <c r="F21" s="136"/>
      <c r="G21" s="137" t="s">
        <v>4</v>
      </c>
      <c r="H21" s="138" t="str">
        <f>'Set-up'!$C$6</f>
        <v>£</v>
      </c>
      <c r="I21" s="135"/>
      <c r="J21" s="139"/>
      <c r="K21" s="137" t="s">
        <v>4</v>
      </c>
      <c r="L21" s="138" t="str">
        <f>'Set-up'!$C$6</f>
        <v>£</v>
      </c>
      <c r="M21" s="135"/>
      <c r="N21" s="140"/>
      <c r="O21" s="137" t="s">
        <v>4</v>
      </c>
      <c r="P21" s="138" t="str">
        <f>'Set-up'!$C$6</f>
        <v>£</v>
      </c>
      <c r="Q21" s="141"/>
      <c r="R21" s="142" t="s">
        <v>12</v>
      </c>
    </row>
    <row r="22" spans="1:18" s="37" customFormat="1" ht="18" customHeight="1" x14ac:dyDescent="0.15">
      <c r="A22" s="108"/>
      <c r="B22" s="143" t="str">
        <f>IF(ISBLANK('Set-up'!B10),"",'Set-up'!B10)</f>
        <v>Income 1</v>
      </c>
      <c r="C22" s="144"/>
      <c r="D22" s="145"/>
      <c r="E22" s="146">
        <f>IF(ISBLANK('Set-up'!B10),"",'Set-up'!C10)</f>
        <v>4395.13</v>
      </c>
      <c r="F22" s="147"/>
      <c r="G22" s="148" t="str">
        <f>IF(ISBLANK('Set-up'!D10),"",'Set-up'!D10)</f>
        <v xml:space="preserve">Mortgage </v>
      </c>
      <c r="H22" s="145"/>
      <c r="I22" s="146">
        <f>IF(ISBLANK('Set-up'!D10),"",'Set-up'!E10)</f>
        <v>950</v>
      </c>
      <c r="J22" s="149"/>
      <c r="K22" s="150" t="str">
        <f>IF(ISBLANK('Set-up'!F10),"",'Set-up'!F10)</f>
        <v>Spotify</v>
      </c>
      <c r="L22" s="145"/>
      <c r="M22" s="146">
        <f>IF(ISBLANK('Set-up'!F10),"",'Set-up'!G10)</f>
        <v>14.99</v>
      </c>
      <c r="N22" s="140"/>
      <c r="O22" s="151" t="s">
        <v>18</v>
      </c>
      <c r="P22" s="152"/>
      <c r="Q22" s="153">
        <f>IF(ISBLANK('Set-up'!H10),"",'Set-up'!I10)</f>
        <v>300</v>
      </c>
      <c r="R22" s="154">
        <f>IF(O22&lt;&gt;"",Q22/$E$52,"")</f>
        <v>5.5605703662376993E-2</v>
      </c>
    </row>
    <row r="23" spans="1:18" s="37" customFormat="1" ht="18" customHeight="1" x14ac:dyDescent="0.15">
      <c r="A23" s="108"/>
      <c r="B23" s="143" t="str">
        <f>IF(ISBLANK('Set-up'!B11),"",'Set-up'!B11)</f>
        <v>Side Hustle</v>
      </c>
      <c r="C23" s="144"/>
      <c r="D23" s="145"/>
      <c r="E23" s="146">
        <f>IF(ISBLANK('Set-up'!B11),"",'Set-up'!C11)</f>
        <v>1000</v>
      </c>
      <c r="F23" s="147"/>
      <c r="G23" s="148" t="str">
        <f>IF(ISBLANK('Set-up'!D11),"",'Set-up'!D11)</f>
        <v>Gas/Electric</v>
      </c>
      <c r="H23" s="145"/>
      <c r="I23" s="146">
        <f>IF(ISBLANK('Set-up'!D11),"",'Set-up'!E11)</f>
        <v>230</v>
      </c>
      <c r="J23" s="149"/>
      <c r="K23" s="150" t="str">
        <f>IF(ISBLANK('Set-up'!F11),"",'Set-up'!F11)</f>
        <v xml:space="preserve">Odeon </v>
      </c>
      <c r="L23" s="145"/>
      <c r="M23" s="146">
        <f>IF(ISBLANK('Set-up'!F11),"",'Set-up'!G11)</f>
        <v>17.989999999999998</v>
      </c>
      <c r="N23" s="140"/>
      <c r="O23" s="151" t="s">
        <v>45</v>
      </c>
      <c r="P23" s="152"/>
      <c r="Q23" s="153">
        <f>IF(ISBLANK('Set-up'!H11),"",'Set-up'!I11)</f>
        <v>250</v>
      </c>
      <c r="R23" s="154">
        <f t="shared" ref="R23:R51" si="0">IF(O23&lt;&gt;"",Q23/$E$52,"")</f>
        <v>4.6338086385314163E-2</v>
      </c>
    </row>
    <row r="24" spans="1:18" s="37" customFormat="1" ht="18" customHeight="1" x14ac:dyDescent="0.15">
      <c r="A24" s="108"/>
      <c r="B24" s="143" t="str">
        <f>IF(ISBLANK('Set-up'!B12),"",'Set-up'!B12)</f>
        <v/>
      </c>
      <c r="C24" s="144"/>
      <c r="D24" s="145"/>
      <c r="E24" s="155" t="str">
        <f>IF(ISBLANK('Set-up'!B12),"",'Set-up'!C12)</f>
        <v/>
      </c>
      <c r="F24" s="147"/>
      <c r="G24" s="148" t="str">
        <f>IF(ISBLANK('Set-up'!D12),"",'Set-up'!D12)</f>
        <v>Council Tax</v>
      </c>
      <c r="H24" s="145"/>
      <c r="I24" s="146">
        <f>IF(ISBLANK('Set-up'!D12),"",'Set-up'!E12)</f>
        <v>200</v>
      </c>
      <c r="J24" s="149"/>
      <c r="K24" s="150" t="str">
        <f>IF(ISBLANK('Set-up'!F12),"",'Set-up'!F12)</f>
        <v xml:space="preserve">Gym </v>
      </c>
      <c r="L24" s="145"/>
      <c r="M24" s="146">
        <f>IF(ISBLANK('Set-up'!F12),"",'Set-up'!G12)</f>
        <v>50</v>
      </c>
      <c r="N24" s="140"/>
      <c r="O24" s="151" t="s">
        <v>37</v>
      </c>
      <c r="P24" s="152"/>
      <c r="Q24" s="153">
        <v>150</v>
      </c>
      <c r="R24" s="154">
        <f t="shared" si="0"/>
        <v>2.7802851831188496E-2</v>
      </c>
    </row>
    <row r="25" spans="1:18" s="37" customFormat="1" ht="18" customHeight="1" x14ac:dyDescent="0.15">
      <c r="A25" s="108"/>
      <c r="B25" s="143" t="str">
        <f>IF(ISBLANK('Set-up'!B13),"",'Set-up'!B13)</f>
        <v/>
      </c>
      <c r="C25" s="144"/>
      <c r="D25" s="145"/>
      <c r="E25" s="155" t="str">
        <f>IF(ISBLANK('Set-up'!B13),"",'Set-up'!C13)</f>
        <v/>
      </c>
      <c r="F25" s="147"/>
      <c r="G25" s="148" t="str">
        <f>IF(ISBLANK('Set-up'!D13),"",'Set-up'!D13)</f>
        <v xml:space="preserve">Sky </v>
      </c>
      <c r="H25" s="145"/>
      <c r="I25" s="146">
        <f>IF(ISBLANK('Set-up'!D13),"",'Set-up'!E13)</f>
        <v>80</v>
      </c>
      <c r="J25" s="149"/>
      <c r="K25" s="150" t="str">
        <f>IF(ISBLANK('Set-up'!F13),"",'Set-up'!F13)</f>
        <v xml:space="preserve">Eating out </v>
      </c>
      <c r="L25" s="145"/>
      <c r="M25" s="146">
        <f>IF(ISBLANK('Set-up'!F13),"",'Set-up'!G13)</f>
        <v>150</v>
      </c>
      <c r="N25" s="140"/>
      <c r="O25" s="151" t="s">
        <v>44</v>
      </c>
      <c r="P25" s="152"/>
      <c r="Q25" s="156">
        <v>200</v>
      </c>
      <c r="R25" s="154">
        <f t="shared" si="0"/>
        <v>3.7070469108251326E-2</v>
      </c>
    </row>
    <row r="26" spans="1:18" s="37" customFormat="1" ht="18" customHeight="1" x14ac:dyDescent="0.15">
      <c r="A26" s="108"/>
      <c r="B26" s="143" t="str">
        <f>IF(ISBLANK('Set-up'!B14),"",'Set-up'!B14)</f>
        <v/>
      </c>
      <c r="C26" s="144"/>
      <c r="D26" s="145"/>
      <c r="E26" s="155" t="str">
        <f>IF(ISBLANK('Set-up'!B14),"",'Set-up'!C14)</f>
        <v/>
      </c>
      <c r="F26" s="147"/>
      <c r="G26" s="148" t="str">
        <f>IF(ISBLANK('Set-up'!D14),"",'Set-up'!D14)</f>
        <v xml:space="preserve">Life Insurance </v>
      </c>
      <c r="H26" s="145"/>
      <c r="I26" s="146">
        <f>IF(ISBLANK('Set-up'!D14),"",'Set-up'!E14)</f>
        <v>30</v>
      </c>
      <c r="J26" s="149"/>
      <c r="K26" s="150" t="str">
        <f>IF(ISBLANK('Set-up'!F14),"",'Set-up'!F14)</f>
        <v xml:space="preserve">Amazon </v>
      </c>
      <c r="L26" s="145"/>
      <c r="M26" s="146">
        <f>IF(ISBLANK('Set-up'!F14),"",'Set-up'!G14)</f>
        <v>8.99</v>
      </c>
      <c r="N26" s="140"/>
      <c r="O26" s="151" t="s">
        <v>46</v>
      </c>
      <c r="P26" s="152"/>
      <c r="Q26" s="156">
        <v>150</v>
      </c>
      <c r="R26" s="154">
        <f t="shared" si="0"/>
        <v>2.7802851831188496E-2</v>
      </c>
    </row>
    <row r="27" spans="1:18" s="37" customFormat="1" ht="18" customHeight="1" x14ac:dyDescent="0.15">
      <c r="A27" s="108"/>
      <c r="B27" s="143" t="str">
        <f>IF(ISBLANK('Set-up'!B15),"",'Set-up'!B15)</f>
        <v/>
      </c>
      <c r="C27" s="144"/>
      <c r="D27" s="145"/>
      <c r="E27" s="155" t="str">
        <f>IF(ISBLANK('Set-up'!B15),"",'Set-up'!C15)</f>
        <v/>
      </c>
      <c r="F27" s="147"/>
      <c r="G27" s="148" t="str">
        <f>IF(ISBLANK('Set-up'!D15),"",'Set-up'!D15)</f>
        <v xml:space="preserve">Phone </v>
      </c>
      <c r="H27" s="145"/>
      <c r="I27" s="146">
        <f>IF(ISBLANK('Set-up'!D15),"",'Set-up'!E15)</f>
        <v>60</v>
      </c>
      <c r="J27" s="149"/>
      <c r="K27" s="150" t="str">
        <f>IF(ISBLANK('Set-up'!F15),"",'Set-up'!F15)</f>
        <v>Haircuts</v>
      </c>
      <c r="L27" s="145"/>
      <c r="M27" s="146">
        <f>IF(ISBLANK('Set-up'!F15),"",'Set-up'!G15)</f>
        <v>40</v>
      </c>
      <c r="N27" s="140"/>
      <c r="O27" s="157" t="str">
        <f>IF(ISBLANK('Set-up'!H15),"",'Set-up'!H15)</f>
        <v/>
      </c>
      <c r="P27" s="152"/>
      <c r="Q27" s="156" t="str">
        <f>IF(ISBLANK('Set-up'!H15),"",'Set-up'!I15)</f>
        <v/>
      </c>
      <c r="R27" s="154" t="str">
        <f t="shared" si="0"/>
        <v/>
      </c>
    </row>
    <row r="28" spans="1:18" s="37" customFormat="1" ht="18" customHeight="1" x14ac:dyDescent="0.15">
      <c r="A28" s="108"/>
      <c r="B28" s="143" t="str">
        <f>IF(ISBLANK('Set-up'!B16),"",'Set-up'!B16)</f>
        <v/>
      </c>
      <c r="C28" s="144"/>
      <c r="D28" s="145"/>
      <c r="E28" s="155" t="str">
        <f>IF(ISBLANK('Set-up'!B16),"",'Set-up'!C16)</f>
        <v/>
      </c>
      <c r="F28" s="147"/>
      <c r="G28" s="148" t="str">
        <f>IF(ISBLANK('Set-up'!D16),"",'Set-up'!D16)</f>
        <v>Food</v>
      </c>
      <c r="H28" s="145"/>
      <c r="I28" s="146">
        <f>IF(ISBLANK('Set-up'!D16),"",'Set-up'!E16)</f>
        <v>600</v>
      </c>
      <c r="J28" s="149"/>
      <c r="K28" s="150" t="str">
        <f>IF(ISBLANK('Set-up'!F16),"",'Set-up'!F16)</f>
        <v>Miscellaneous</v>
      </c>
      <c r="L28" s="145"/>
      <c r="M28" s="146">
        <f>IF(ISBLANK('Set-up'!F16),"",'Set-up'!G16)</f>
        <v>300</v>
      </c>
      <c r="N28" s="140"/>
      <c r="O28" s="157" t="str">
        <f>IF(ISBLANK('Set-up'!H16),"",'Set-up'!H16)</f>
        <v/>
      </c>
      <c r="P28" s="152"/>
      <c r="Q28" s="156" t="str">
        <f>IF(ISBLANK('Set-up'!H16),"",'Set-up'!I16)</f>
        <v/>
      </c>
      <c r="R28" s="154" t="str">
        <f t="shared" si="0"/>
        <v/>
      </c>
    </row>
    <row r="29" spans="1:18" s="37" customFormat="1" ht="18" customHeight="1" x14ac:dyDescent="0.15">
      <c r="A29" s="108"/>
      <c r="B29" s="143" t="str">
        <f>IF(ISBLANK('Set-up'!B17),"",'Set-up'!B17)</f>
        <v/>
      </c>
      <c r="C29" s="144"/>
      <c r="D29" s="145"/>
      <c r="E29" s="155" t="str">
        <f>IF(ISBLANK('Set-up'!B17),"",'Set-up'!C17)</f>
        <v/>
      </c>
      <c r="F29" s="147"/>
      <c r="G29" s="148" t="str">
        <f>IF(ISBLANK('Set-up'!D17),"",'Set-up'!D17)</f>
        <v xml:space="preserve">Car Insurance </v>
      </c>
      <c r="H29" s="145"/>
      <c r="I29" s="146">
        <f>IF(ISBLANK('Set-up'!D17),"",'Set-up'!E17)</f>
        <v>120</v>
      </c>
      <c r="J29" s="149"/>
      <c r="K29" s="150" t="str">
        <f>IF(ISBLANK('Set-up'!F17),"",'Set-up'!F17)</f>
        <v xml:space="preserve">Holiday </v>
      </c>
      <c r="L29" s="145"/>
      <c r="M29" s="146">
        <f>IF(ISBLANK('Set-up'!F17),"",'Set-up'!G17)</f>
        <v>220</v>
      </c>
      <c r="N29" s="140"/>
      <c r="O29" s="157" t="str">
        <f>IF(ISBLANK('Set-up'!H17),"",'Set-up'!H17)</f>
        <v/>
      </c>
      <c r="P29" s="152"/>
      <c r="Q29" s="156" t="str">
        <f>IF(ISBLANK('Set-up'!H17),"",'Set-up'!I17)</f>
        <v/>
      </c>
      <c r="R29" s="154" t="str">
        <f t="shared" si="0"/>
        <v/>
      </c>
    </row>
    <row r="30" spans="1:18" s="37" customFormat="1" ht="18" customHeight="1" x14ac:dyDescent="0.15">
      <c r="A30" s="108"/>
      <c r="B30" s="143" t="str">
        <f>IF(ISBLANK('Set-up'!B18),"",'Set-up'!B18)</f>
        <v/>
      </c>
      <c r="C30" s="144"/>
      <c r="D30" s="145"/>
      <c r="E30" s="155" t="str">
        <f>IF(ISBLANK('Set-up'!B18),"",'Set-up'!C18)</f>
        <v/>
      </c>
      <c r="F30" s="147"/>
      <c r="G30" s="148" t="str">
        <f>IF(ISBLANK('Set-up'!D18),"",'Set-up'!D18)</f>
        <v xml:space="preserve">Water </v>
      </c>
      <c r="H30" s="145"/>
      <c r="I30" s="146">
        <f>IF(ISBLANK('Set-up'!D18),"",'Set-up'!E18)</f>
        <v>40</v>
      </c>
      <c r="J30" s="149"/>
      <c r="K30" s="150" t="str">
        <f>IF(ISBLANK('Set-up'!F18),"",'Set-up'!F18)</f>
        <v/>
      </c>
      <c r="L30" s="145"/>
      <c r="M30" s="158" t="str">
        <f>IF(ISBLANK('Set-up'!F18),"",'Set-up'!G18)</f>
        <v/>
      </c>
      <c r="N30" s="140"/>
      <c r="O30" s="157" t="str">
        <f>IF(ISBLANK('Set-up'!H18),"",'Set-up'!H18)</f>
        <v/>
      </c>
      <c r="P30" s="152"/>
      <c r="Q30" s="156" t="str">
        <f>IF(ISBLANK('Set-up'!H18),"",'Set-up'!I18)</f>
        <v/>
      </c>
      <c r="R30" s="154" t="str">
        <f t="shared" si="0"/>
        <v/>
      </c>
    </row>
    <row r="31" spans="1:18" s="37" customFormat="1" ht="18" customHeight="1" x14ac:dyDescent="0.15">
      <c r="A31" s="108"/>
      <c r="B31" s="143" t="str">
        <f>IF(ISBLANK('Set-up'!B19),"",'Set-up'!B19)</f>
        <v/>
      </c>
      <c r="C31" s="144"/>
      <c r="D31" s="145"/>
      <c r="E31" s="155" t="str">
        <f>IF(ISBLANK('Set-up'!B19),"",'Set-up'!C19)</f>
        <v/>
      </c>
      <c r="F31" s="147"/>
      <c r="G31" s="148" t="str">
        <f>IF(ISBLANK('Set-up'!D19),"",'Set-up'!D19)</f>
        <v>Childcare</v>
      </c>
      <c r="H31" s="145"/>
      <c r="I31" s="146">
        <f>IF(ISBLANK('Set-up'!D19),"",'Set-up'!E19)</f>
        <v>650</v>
      </c>
      <c r="J31" s="149"/>
      <c r="K31" s="150" t="str">
        <f>IF(ISBLANK('Set-up'!F19),"",'Set-up'!F19)</f>
        <v/>
      </c>
      <c r="L31" s="145"/>
      <c r="M31" s="158" t="str">
        <f>IF(ISBLANK('Set-up'!F19),"",'Set-up'!G19)</f>
        <v/>
      </c>
      <c r="N31" s="140"/>
      <c r="O31" s="159" t="str">
        <f>IF(ISBLANK('Set-up'!H19),"",'Set-up'!H19)</f>
        <v/>
      </c>
      <c r="P31" s="152"/>
      <c r="Q31" s="156" t="str">
        <f>IF(ISBLANK('Set-up'!H19),"",'Set-up'!I19)</f>
        <v/>
      </c>
      <c r="R31" s="160" t="str">
        <f t="shared" si="0"/>
        <v/>
      </c>
    </row>
    <row r="32" spans="1:18" s="37" customFormat="1" ht="18" customHeight="1" x14ac:dyDescent="0.15">
      <c r="A32" s="108"/>
      <c r="B32" s="143" t="str">
        <f>IF(ISBLANK('Set-up'!B20),"",'Set-up'!B20)</f>
        <v/>
      </c>
      <c r="C32" s="144"/>
      <c r="D32" s="145"/>
      <c r="E32" s="155" t="str">
        <f>IF(ISBLANK('Set-up'!B20),"",'Set-up'!C20)</f>
        <v/>
      </c>
      <c r="F32" s="147"/>
      <c r="G32" s="148" t="str">
        <f>IF(ISBLANK('Set-up'!D20),"",'Set-up'!D20)</f>
        <v xml:space="preserve">Car Finance </v>
      </c>
      <c r="H32" s="145"/>
      <c r="I32" s="146">
        <f>IF(ISBLANK('Set-up'!D20),"",'Set-up'!E20)</f>
        <v>250</v>
      </c>
      <c r="J32" s="149"/>
      <c r="K32" s="150" t="str">
        <f>IF(ISBLANK('Set-up'!F20),"",'Set-up'!F20)</f>
        <v/>
      </c>
      <c r="L32" s="145"/>
      <c r="M32" s="158" t="str">
        <f>IF(ISBLANK('Set-up'!F20),"",'Set-up'!G20)</f>
        <v/>
      </c>
      <c r="N32" s="140"/>
      <c r="O32" s="159" t="str">
        <f>IF(ISBLANK('Set-up'!H20),"",'Set-up'!H20)</f>
        <v/>
      </c>
      <c r="P32" s="152"/>
      <c r="Q32" s="156" t="str">
        <f>IF(ISBLANK('Set-up'!H20),"",'Set-up'!I20)</f>
        <v/>
      </c>
      <c r="R32" s="160" t="str">
        <f t="shared" si="0"/>
        <v/>
      </c>
    </row>
    <row r="33" spans="1:18" s="37" customFormat="1" ht="18" customHeight="1" x14ac:dyDescent="0.15">
      <c r="A33" s="108"/>
      <c r="B33" s="143" t="str">
        <f>IF(ISBLANK('Set-up'!B21),"",'Set-up'!B21)</f>
        <v/>
      </c>
      <c r="C33" s="144"/>
      <c r="D33" s="145"/>
      <c r="E33" s="155" t="str">
        <f>IF(ISBLANK('Set-up'!B21),"",'Set-up'!C21)</f>
        <v/>
      </c>
      <c r="F33" s="147"/>
      <c r="G33" s="148" t="str">
        <f>IF(ISBLANK('Set-up'!D21),"",'Set-up'!D21)</f>
        <v/>
      </c>
      <c r="H33" s="145"/>
      <c r="I33" s="158" t="str">
        <f>IF(ISBLANK('Set-up'!D21),"",'Set-up'!E21)</f>
        <v/>
      </c>
      <c r="J33" s="149"/>
      <c r="K33" s="150" t="str">
        <f>IF(ISBLANK('Set-up'!F21),"",'Set-up'!F21)</f>
        <v/>
      </c>
      <c r="L33" s="145"/>
      <c r="M33" s="158" t="str">
        <f>IF(ISBLANK('Set-up'!F21),"",'Set-up'!G21)</f>
        <v/>
      </c>
      <c r="N33" s="140"/>
      <c r="O33" s="159" t="str">
        <f>IF(ISBLANK('Set-up'!H21),"",'Set-up'!H21)</f>
        <v/>
      </c>
      <c r="P33" s="152"/>
      <c r="Q33" s="156" t="str">
        <f>IF(ISBLANK('Set-up'!H21),"",'Set-up'!I21)</f>
        <v/>
      </c>
      <c r="R33" s="160" t="str">
        <f t="shared" si="0"/>
        <v/>
      </c>
    </row>
    <row r="34" spans="1:18" s="37" customFormat="1" ht="18" customHeight="1" x14ac:dyDescent="0.15">
      <c r="A34" s="108"/>
      <c r="B34" s="143" t="str">
        <f>IF(ISBLANK('Set-up'!B22),"",'Set-up'!B22)</f>
        <v/>
      </c>
      <c r="C34" s="144"/>
      <c r="D34" s="145"/>
      <c r="E34" s="155" t="str">
        <f>IF(ISBLANK('Set-up'!B22),"",'Set-up'!C22)</f>
        <v/>
      </c>
      <c r="F34" s="147"/>
      <c r="G34" s="148" t="str">
        <f>IF(ISBLANK('Set-up'!D22),"",'Set-up'!D22)</f>
        <v/>
      </c>
      <c r="H34" s="145"/>
      <c r="I34" s="158" t="str">
        <f>IF(ISBLANK('Set-up'!D22),"",'Set-up'!E22)</f>
        <v/>
      </c>
      <c r="J34" s="149"/>
      <c r="K34" s="150" t="str">
        <f>IF(ISBLANK('Set-up'!F22),"",'Set-up'!F22)</f>
        <v/>
      </c>
      <c r="L34" s="145"/>
      <c r="M34" s="158" t="str">
        <f>IF(ISBLANK('Set-up'!F22),"",'Set-up'!G22)</f>
        <v/>
      </c>
      <c r="N34" s="140"/>
      <c r="O34" s="159" t="str">
        <f>IF(ISBLANK('Set-up'!H22),"",'Set-up'!H22)</f>
        <v/>
      </c>
      <c r="P34" s="152"/>
      <c r="Q34" s="156" t="str">
        <f>IF(ISBLANK('Set-up'!H22),"",'Set-up'!I22)</f>
        <v/>
      </c>
      <c r="R34" s="160" t="str">
        <f t="shared" si="0"/>
        <v/>
      </c>
    </row>
    <row r="35" spans="1:18" s="37" customFormat="1" ht="18" customHeight="1" x14ac:dyDescent="0.15">
      <c r="A35" s="108"/>
      <c r="B35" s="143" t="str">
        <f>IF(ISBLANK('Set-up'!B23),"",'Set-up'!B23)</f>
        <v/>
      </c>
      <c r="C35" s="144"/>
      <c r="D35" s="145"/>
      <c r="E35" s="155" t="str">
        <f>IF(ISBLANK('Set-up'!B23),"",'Set-up'!C23)</f>
        <v/>
      </c>
      <c r="F35" s="147"/>
      <c r="G35" s="148" t="str">
        <f>IF(ISBLANK('Set-up'!D23),"",'Set-up'!D23)</f>
        <v/>
      </c>
      <c r="H35" s="145"/>
      <c r="I35" s="158" t="str">
        <f>IF(ISBLANK('Set-up'!D23),"",'Set-up'!E23)</f>
        <v/>
      </c>
      <c r="J35" s="149"/>
      <c r="K35" s="150" t="str">
        <f>IF(ISBLANK('Set-up'!F23),"",'Set-up'!F23)</f>
        <v/>
      </c>
      <c r="L35" s="145"/>
      <c r="M35" s="158" t="str">
        <f>IF(ISBLANK('Set-up'!F23),"",'Set-up'!G23)</f>
        <v/>
      </c>
      <c r="N35" s="140"/>
      <c r="O35" s="159" t="str">
        <f>IF(ISBLANK('Set-up'!H23),"",'Set-up'!H23)</f>
        <v/>
      </c>
      <c r="P35" s="152"/>
      <c r="Q35" s="156" t="str">
        <f>IF(ISBLANK('Set-up'!H23),"",'Set-up'!I23)</f>
        <v/>
      </c>
      <c r="R35" s="160" t="str">
        <f t="shared" si="0"/>
        <v/>
      </c>
    </row>
    <row r="36" spans="1:18" s="37" customFormat="1" ht="18" customHeight="1" collapsed="1" x14ac:dyDescent="0.15">
      <c r="A36" s="108"/>
      <c r="B36" s="143" t="str">
        <f>IF(ISBLANK('Set-up'!B24),"",'Set-up'!B24)</f>
        <v/>
      </c>
      <c r="C36" s="144"/>
      <c r="D36" s="145"/>
      <c r="E36" s="155" t="str">
        <f>IF(ISBLANK('Set-up'!B24),"",'Set-up'!C24)</f>
        <v/>
      </c>
      <c r="F36" s="147"/>
      <c r="G36" s="148" t="str">
        <f>IF(ISBLANK('Set-up'!D24),"",'Set-up'!D24)</f>
        <v/>
      </c>
      <c r="H36" s="145"/>
      <c r="I36" s="158" t="str">
        <f>IF(ISBLANK('Set-up'!D24),"",'Set-up'!E24)</f>
        <v/>
      </c>
      <c r="J36" s="149"/>
      <c r="K36" s="150" t="str">
        <f>IF(ISBLANK('Set-up'!F24),"",'Set-up'!F24)</f>
        <v/>
      </c>
      <c r="L36" s="145"/>
      <c r="M36" s="158" t="str">
        <f>IF(ISBLANK('Set-up'!F24),"",'Set-up'!G24)</f>
        <v/>
      </c>
      <c r="N36" s="140"/>
      <c r="O36" s="159" t="str">
        <f>IF(ISBLANK('Set-up'!H24),"",'Set-up'!H24)</f>
        <v/>
      </c>
      <c r="P36" s="152"/>
      <c r="Q36" s="156" t="str">
        <f>IF(ISBLANK('Set-up'!H24),"",'Set-up'!I24)</f>
        <v/>
      </c>
      <c r="R36" s="160" t="str">
        <f t="shared" si="0"/>
        <v/>
      </c>
    </row>
    <row r="37" spans="1:18" s="37" customFormat="1" ht="18" hidden="1" customHeight="1" outlineLevel="1" x14ac:dyDescent="0.15">
      <c r="A37" s="108"/>
      <c r="B37" s="143" t="str">
        <f>IF(ISBLANK('Set-up'!B25),"",'Set-up'!B25)</f>
        <v/>
      </c>
      <c r="C37" s="144"/>
      <c r="D37" s="145"/>
      <c r="E37" s="155" t="str">
        <f>IF(ISBLANK('Set-up'!B25),"",'Set-up'!C25)</f>
        <v/>
      </c>
      <c r="F37" s="147"/>
      <c r="G37" s="148" t="str">
        <f>IF(ISBLANK('Set-up'!D25),"",'Set-up'!D25)</f>
        <v/>
      </c>
      <c r="H37" s="145"/>
      <c r="I37" s="158" t="str">
        <f>IF(ISBLANK('Set-up'!D25),"",'Set-up'!E25)</f>
        <v/>
      </c>
      <c r="J37" s="149"/>
      <c r="K37" s="150" t="str">
        <f>IF(ISBLANK('Set-up'!F25),"",'Set-up'!F25)</f>
        <v/>
      </c>
      <c r="L37" s="145"/>
      <c r="M37" s="158" t="str">
        <f>IF(ISBLANK('Set-up'!F25),"",'Set-up'!G25)</f>
        <v/>
      </c>
      <c r="N37" s="140"/>
      <c r="O37" s="159" t="str">
        <f>IF(ISBLANK('Set-up'!H25),"",'Set-up'!H25)</f>
        <v/>
      </c>
      <c r="P37" s="152"/>
      <c r="Q37" s="156" t="str">
        <f>IF(ISBLANK('Set-up'!H25),"",'Set-up'!I25)</f>
        <v/>
      </c>
      <c r="R37" s="160" t="str">
        <f t="shared" si="0"/>
        <v/>
      </c>
    </row>
    <row r="38" spans="1:18" s="37" customFormat="1" ht="18" hidden="1" customHeight="1" outlineLevel="1" x14ac:dyDescent="0.15">
      <c r="A38" s="108"/>
      <c r="B38" s="143" t="str">
        <f>IF(ISBLANK('Set-up'!B26),"",'Set-up'!B26)</f>
        <v/>
      </c>
      <c r="C38" s="144"/>
      <c r="D38" s="145"/>
      <c r="E38" s="155" t="str">
        <f>IF(ISBLANK('Set-up'!B26),"",'Set-up'!C26)</f>
        <v/>
      </c>
      <c r="F38" s="147"/>
      <c r="G38" s="148" t="str">
        <f>IF(ISBLANK('Set-up'!D26),"",'Set-up'!D26)</f>
        <v/>
      </c>
      <c r="H38" s="145"/>
      <c r="I38" s="158" t="str">
        <f>IF(ISBLANK('Set-up'!D26),"",'Set-up'!E26)</f>
        <v/>
      </c>
      <c r="J38" s="149"/>
      <c r="K38" s="150" t="str">
        <f>IF(ISBLANK('Set-up'!F26),"",'Set-up'!F26)</f>
        <v/>
      </c>
      <c r="L38" s="145"/>
      <c r="M38" s="158" t="str">
        <f>IF(ISBLANK('Set-up'!F26),"",'Set-up'!G26)</f>
        <v/>
      </c>
      <c r="N38" s="140"/>
      <c r="O38" s="159" t="str">
        <f>IF(ISBLANK('Set-up'!H26),"",'Set-up'!H26)</f>
        <v/>
      </c>
      <c r="P38" s="152"/>
      <c r="Q38" s="156" t="str">
        <f>IF(ISBLANK('Set-up'!H26),"",'Set-up'!I26)</f>
        <v/>
      </c>
      <c r="R38" s="160" t="str">
        <f t="shared" si="0"/>
        <v/>
      </c>
    </row>
    <row r="39" spans="1:18" s="37" customFormat="1" ht="18" hidden="1" customHeight="1" outlineLevel="1" x14ac:dyDescent="0.15">
      <c r="A39" s="108"/>
      <c r="B39" s="143" t="str">
        <f>IF(ISBLANK('Set-up'!B27),"",'Set-up'!B27)</f>
        <v/>
      </c>
      <c r="C39" s="144"/>
      <c r="D39" s="145"/>
      <c r="E39" s="155" t="str">
        <f>IF(ISBLANK('Set-up'!B27),"",'Set-up'!C27)</f>
        <v/>
      </c>
      <c r="F39" s="147"/>
      <c r="G39" s="148" t="str">
        <f>IF(ISBLANK('Set-up'!D27),"",'Set-up'!D27)</f>
        <v/>
      </c>
      <c r="H39" s="145"/>
      <c r="I39" s="158" t="str">
        <f>IF(ISBLANK('Set-up'!D27),"",'Set-up'!E27)</f>
        <v/>
      </c>
      <c r="J39" s="149"/>
      <c r="K39" s="150" t="str">
        <f>IF(ISBLANK('Set-up'!F27),"",'Set-up'!F27)</f>
        <v/>
      </c>
      <c r="L39" s="145"/>
      <c r="M39" s="158" t="str">
        <f>IF(ISBLANK('Set-up'!F27),"",'Set-up'!G27)</f>
        <v/>
      </c>
      <c r="N39" s="140"/>
      <c r="O39" s="159" t="str">
        <f>IF(ISBLANK('Set-up'!H27),"",'Set-up'!H27)</f>
        <v/>
      </c>
      <c r="P39" s="152"/>
      <c r="Q39" s="156" t="str">
        <f>IF(ISBLANK('Set-up'!H27),"",'Set-up'!I27)</f>
        <v/>
      </c>
      <c r="R39" s="160" t="str">
        <f t="shared" si="0"/>
        <v/>
      </c>
    </row>
    <row r="40" spans="1:18" s="37" customFormat="1" ht="18" hidden="1" customHeight="1" outlineLevel="1" x14ac:dyDescent="0.15">
      <c r="A40" s="108"/>
      <c r="B40" s="143" t="str">
        <f>IF(ISBLANK('Set-up'!B28),"",'Set-up'!B28)</f>
        <v/>
      </c>
      <c r="C40" s="144"/>
      <c r="D40" s="145"/>
      <c r="E40" s="155" t="str">
        <f>IF(ISBLANK('Set-up'!B28),"",'Set-up'!C28)</f>
        <v/>
      </c>
      <c r="F40" s="147"/>
      <c r="G40" s="148" t="str">
        <f>IF(ISBLANK('Set-up'!D28),"",'Set-up'!D28)</f>
        <v/>
      </c>
      <c r="H40" s="145"/>
      <c r="I40" s="158" t="str">
        <f>IF(ISBLANK('Set-up'!D28),"",'Set-up'!E28)</f>
        <v/>
      </c>
      <c r="J40" s="149"/>
      <c r="K40" s="150" t="str">
        <f>IF(ISBLANK('Set-up'!F28),"",'Set-up'!F28)</f>
        <v/>
      </c>
      <c r="L40" s="145"/>
      <c r="M40" s="158" t="str">
        <f>IF(ISBLANK('Set-up'!F28),"",'Set-up'!G28)</f>
        <v/>
      </c>
      <c r="N40" s="140"/>
      <c r="O40" s="159" t="str">
        <f>IF(ISBLANK('Set-up'!H28),"",'Set-up'!H28)</f>
        <v/>
      </c>
      <c r="P40" s="152"/>
      <c r="Q40" s="156" t="str">
        <f>IF(ISBLANK('Set-up'!H28),"",'Set-up'!I28)</f>
        <v/>
      </c>
      <c r="R40" s="160" t="str">
        <f t="shared" si="0"/>
        <v/>
      </c>
    </row>
    <row r="41" spans="1:18" s="37" customFormat="1" ht="18" hidden="1" customHeight="1" outlineLevel="1" x14ac:dyDescent="0.15">
      <c r="A41" s="108"/>
      <c r="B41" s="143" t="str">
        <f>IF(ISBLANK('Set-up'!B29),"",'Set-up'!B29)</f>
        <v/>
      </c>
      <c r="C41" s="144"/>
      <c r="D41" s="145"/>
      <c r="E41" s="155" t="str">
        <f>IF(ISBLANK('Set-up'!B29),"",'Set-up'!C29)</f>
        <v/>
      </c>
      <c r="F41" s="147"/>
      <c r="G41" s="148" t="str">
        <f>IF(ISBLANK('Set-up'!D29),"",'Set-up'!D29)</f>
        <v/>
      </c>
      <c r="H41" s="145"/>
      <c r="I41" s="158" t="str">
        <f>IF(ISBLANK('Set-up'!D29),"",'Set-up'!E29)</f>
        <v/>
      </c>
      <c r="J41" s="149"/>
      <c r="K41" s="150" t="str">
        <f>IF(ISBLANK('Set-up'!F29),"",'Set-up'!F29)</f>
        <v/>
      </c>
      <c r="L41" s="145"/>
      <c r="M41" s="158" t="str">
        <f>IF(ISBLANK('Set-up'!F29),"",'Set-up'!G29)</f>
        <v/>
      </c>
      <c r="N41" s="140"/>
      <c r="O41" s="159" t="str">
        <f>IF(ISBLANK('Set-up'!H29),"",'Set-up'!H29)</f>
        <v/>
      </c>
      <c r="P41" s="152"/>
      <c r="Q41" s="156" t="str">
        <f>IF(ISBLANK('Set-up'!H29),"",'Set-up'!I29)</f>
        <v/>
      </c>
      <c r="R41" s="160" t="str">
        <f t="shared" si="0"/>
        <v/>
      </c>
    </row>
    <row r="42" spans="1:18" s="37" customFormat="1" ht="18" hidden="1" customHeight="1" outlineLevel="1" x14ac:dyDescent="0.15">
      <c r="A42" s="108"/>
      <c r="B42" s="143" t="str">
        <f>IF(ISBLANK('Set-up'!B30),"",'Set-up'!B30)</f>
        <v/>
      </c>
      <c r="C42" s="144"/>
      <c r="D42" s="145"/>
      <c r="E42" s="155" t="str">
        <f>IF(ISBLANK('Set-up'!B30),"",'Set-up'!C30)</f>
        <v/>
      </c>
      <c r="F42" s="147"/>
      <c r="G42" s="148" t="str">
        <f>IF(ISBLANK('Set-up'!D30),"",'Set-up'!D30)</f>
        <v/>
      </c>
      <c r="H42" s="145"/>
      <c r="I42" s="158" t="str">
        <f>IF(ISBLANK('Set-up'!D30),"",'Set-up'!E30)</f>
        <v/>
      </c>
      <c r="J42" s="149"/>
      <c r="K42" s="150" t="str">
        <f>IF(ISBLANK('Set-up'!F30),"",'Set-up'!F30)</f>
        <v/>
      </c>
      <c r="L42" s="145"/>
      <c r="M42" s="158" t="str">
        <f>IF(ISBLANK('Set-up'!F30),"",'Set-up'!G30)</f>
        <v/>
      </c>
      <c r="N42" s="140"/>
      <c r="O42" s="159" t="str">
        <f>IF(ISBLANK('Set-up'!H30),"",'Set-up'!H30)</f>
        <v/>
      </c>
      <c r="P42" s="152"/>
      <c r="Q42" s="156" t="str">
        <f>IF(ISBLANK('Set-up'!H30),"",'Set-up'!I30)</f>
        <v/>
      </c>
      <c r="R42" s="160" t="str">
        <f t="shared" si="0"/>
        <v/>
      </c>
    </row>
    <row r="43" spans="1:18" s="37" customFormat="1" ht="18" hidden="1" customHeight="1" outlineLevel="1" x14ac:dyDescent="0.15">
      <c r="A43" s="108"/>
      <c r="B43" s="143" t="str">
        <f>IF(ISBLANK('Set-up'!B31),"",'Set-up'!B31)</f>
        <v/>
      </c>
      <c r="C43" s="144"/>
      <c r="D43" s="145"/>
      <c r="E43" s="155" t="str">
        <f>IF(ISBLANK('Set-up'!B31),"",'Set-up'!C31)</f>
        <v/>
      </c>
      <c r="F43" s="147"/>
      <c r="G43" s="148" t="str">
        <f>IF(ISBLANK('Set-up'!D31),"",'Set-up'!D31)</f>
        <v/>
      </c>
      <c r="H43" s="145"/>
      <c r="I43" s="158" t="str">
        <f>IF(ISBLANK('Set-up'!D31),"",'Set-up'!E31)</f>
        <v/>
      </c>
      <c r="J43" s="149"/>
      <c r="K43" s="150" t="str">
        <f>IF(ISBLANK('Set-up'!F31),"",'Set-up'!F31)</f>
        <v/>
      </c>
      <c r="L43" s="145"/>
      <c r="M43" s="158" t="str">
        <f>IF(ISBLANK('Set-up'!F31),"",'Set-up'!G31)</f>
        <v/>
      </c>
      <c r="N43" s="140"/>
      <c r="O43" s="159" t="str">
        <f>IF(ISBLANK('Set-up'!H31),"",'Set-up'!H31)</f>
        <v/>
      </c>
      <c r="P43" s="152"/>
      <c r="Q43" s="156" t="str">
        <f>IF(ISBLANK('Set-up'!H31),"",'Set-up'!I31)</f>
        <v/>
      </c>
      <c r="R43" s="160" t="str">
        <f t="shared" si="0"/>
        <v/>
      </c>
    </row>
    <row r="44" spans="1:18" s="37" customFormat="1" ht="18" hidden="1" customHeight="1" outlineLevel="1" x14ac:dyDescent="0.15">
      <c r="A44" s="108"/>
      <c r="B44" s="143" t="str">
        <f>IF(ISBLANK('Set-up'!B32),"",'Set-up'!B32)</f>
        <v/>
      </c>
      <c r="C44" s="144"/>
      <c r="D44" s="145"/>
      <c r="E44" s="155" t="str">
        <f>IF(ISBLANK('Set-up'!B32),"",'Set-up'!C32)</f>
        <v/>
      </c>
      <c r="F44" s="147"/>
      <c r="G44" s="148" t="str">
        <f>IF(ISBLANK('Set-up'!D32),"",'Set-up'!D32)</f>
        <v/>
      </c>
      <c r="H44" s="145"/>
      <c r="I44" s="158" t="str">
        <f>IF(ISBLANK('Set-up'!D32),"",'Set-up'!E32)</f>
        <v/>
      </c>
      <c r="J44" s="149"/>
      <c r="K44" s="150" t="str">
        <f>IF(ISBLANK('Set-up'!F32),"",'Set-up'!F32)</f>
        <v/>
      </c>
      <c r="L44" s="145"/>
      <c r="M44" s="158" t="str">
        <f>IF(ISBLANK('Set-up'!F32),"",'Set-up'!G32)</f>
        <v/>
      </c>
      <c r="N44" s="140"/>
      <c r="O44" s="159" t="str">
        <f>IF(ISBLANK('Set-up'!H32),"",'Set-up'!H32)</f>
        <v/>
      </c>
      <c r="P44" s="152"/>
      <c r="Q44" s="156" t="str">
        <f>IF(ISBLANK('Set-up'!H32),"",'Set-up'!I32)</f>
        <v/>
      </c>
      <c r="R44" s="160" t="str">
        <f t="shared" si="0"/>
        <v/>
      </c>
    </row>
    <row r="45" spans="1:18" s="37" customFormat="1" ht="18" hidden="1" customHeight="1" outlineLevel="1" x14ac:dyDescent="0.15">
      <c r="A45" s="108"/>
      <c r="B45" s="143" t="str">
        <f>IF(ISBLANK('Set-up'!B33),"",'Set-up'!B33)</f>
        <v/>
      </c>
      <c r="C45" s="144"/>
      <c r="D45" s="145"/>
      <c r="E45" s="155" t="str">
        <f>IF(ISBLANK('Set-up'!B33),"",'Set-up'!C33)</f>
        <v/>
      </c>
      <c r="F45" s="147"/>
      <c r="G45" s="148" t="str">
        <f>IF(ISBLANK('Set-up'!D33),"",'Set-up'!D33)</f>
        <v/>
      </c>
      <c r="H45" s="145"/>
      <c r="I45" s="158" t="str">
        <f>IF(ISBLANK('Set-up'!D33),"",'Set-up'!E33)</f>
        <v/>
      </c>
      <c r="J45" s="149"/>
      <c r="K45" s="150" t="str">
        <f>IF(ISBLANK('Set-up'!F33),"",'Set-up'!F33)</f>
        <v/>
      </c>
      <c r="L45" s="145"/>
      <c r="M45" s="158" t="str">
        <f>IF(ISBLANK('Set-up'!F33),"",'Set-up'!G33)</f>
        <v/>
      </c>
      <c r="N45" s="140"/>
      <c r="O45" s="159" t="str">
        <f>IF(ISBLANK('Set-up'!H33),"",'Set-up'!H33)</f>
        <v/>
      </c>
      <c r="P45" s="152"/>
      <c r="Q45" s="156" t="str">
        <f>IF(ISBLANK('Set-up'!H33),"",'Set-up'!I33)</f>
        <v/>
      </c>
      <c r="R45" s="160" t="str">
        <f t="shared" si="0"/>
        <v/>
      </c>
    </row>
    <row r="46" spans="1:18" s="37" customFormat="1" ht="18" hidden="1" customHeight="1" outlineLevel="1" x14ac:dyDescent="0.15">
      <c r="A46" s="108"/>
      <c r="B46" s="143" t="str">
        <f>IF(ISBLANK('Set-up'!B34),"",'Set-up'!B34)</f>
        <v/>
      </c>
      <c r="C46" s="144"/>
      <c r="D46" s="145"/>
      <c r="E46" s="155" t="str">
        <f>IF(ISBLANK('Set-up'!B34),"",'Set-up'!C34)</f>
        <v/>
      </c>
      <c r="F46" s="147"/>
      <c r="G46" s="148" t="str">
        <f>IF(ISBLANK('Set-up'!D34),"",'Set-up'!D34)</f>
        <v/>
      </c>
      <c r="H46" s="145"/>
      <c r="I46" s="158" t="str">
        <f>IF(ISBLANK('Set-up'!D34),"",'Set-up'!E34)</f>
        <v/>
      </c>
      <c r="J46" s="149"/>
      <c r="K46" s="150" t="str">
        <f>IF(ISBLANK('Set-up'!F34),"",'Set-up'!F34)</f>
        <v/>
      </c>
      <c r="L46" s="145"/>
      <c r="M46" s="158" t="str">
        <f>IF(ISBLANK('Set-up'!F34),"",'Set-up'!G34)</f>
        <v/>
      </c>
      <c r="N46" s="140"/>
      <c r="O46" s="159" t="str">
        <f>IF(ISBLANK('Set-up'!H34),"",'Set-up'!H34)</f>
        <v/>
      </c>
      <c r="P46" s="152"/>
      <c r="Q46" s="156" t="str">
        <f>IF(ISBLANK('Set-up'!H34),"",'Set-up'!I34)</f>
        <v/>
      </c>
      <c r="R46" s="160" t="str">
        <f t="shared" si="0"/>
        <v/>
      </c>
    </row>
    <row r="47" spans="1:18" s="37" customFormat="1" ht="18" hidden="1" customHeight="1" outlineLevel="1" x14ac:dyDescent="0.15">
      <c r="A47" s="108"/>
      <c r="B47" s="143" t="str">
        <f>IF(ISBLANK('Set-up'!B35),"",'Set-up'!B35)</f>
        <v/>
      </c>
      <c r="C47" s="144"/>
      <c r="D47" s="145"/>
      <c r="E47" s="155" t="str">
        <f>IF(ISBLANK('Set-up'!B35),"",'Set-up'!C35)</f>
        <v/>
      </c>
      <c r="F47" s="147"/>
      <c r="G47" s="148" t="str">
        <f>IF(ISBLANK('Set-up'!D35),"",'Set-up'!D35)</f>
        <v/>
      </c>
      <c r="H47" s="145"/>
      <c r="I47" s="158" t="str">
        <f>IF(ISBLANK('Set-up'!D35),"",'Set-up'!E35)</f>
        <v/>
      </c>
      <c r="J47" s="149"/>
      <c r="K47" s="150" t="str">
        <f>IF(ISBLANK('Set-up'!F35),"",'Set-up'!F35)</f>
        <v/>
      </c>
      <c r="L47" s="145"/>
      <c r="M47" s="158" t="str">
        <f>IF(ISBLANK('Set-up'!F35),"",'Set-up'!G35)</f>
        <v/>
      </c>
      <c r="N47" s="140"/>
      <c r="O47" s="159" t="str">
        <f>IF(ISBLANK('Set-up'!H35),"",'Set-up'!H35)</f>
        <v/>
      </c>
      <c r="P47" s="152"/>
      <c r="Q47" s="156" t="str">
        <f>IF(ISBLANK('Set-up'!H35),"",'Set-up'!I35)</f>
        <v/>
      </c>
      <c r="R47" s="160" t="str">
        <f t="shared" si="0"/>
        <v/>
      </c>
    </row>
    <row r="48" spans="1:18" s="37" customFormat="1" ht="18" hidden="1" customHeight="1" outlineLevel="1" x14ac:dyDescent="0.15">
      <c r="A48" s="108"/>
      <c r="B48" s="143" t="str">
        <f>IF(ISBLANK('Set-up'!B36),"",'Set-up'!B36)</f>
        <v/>
      </c>
      <c r="C48" s="144"/>
      <c r="D48" s="145"/>
      <c r="E48" s="155" t="str">
        <f>IF(ISBLANK('Set-up'!B36),"",'Set-up'!C36)</f>
        <v/>
      </c>
      <c r="F48" s="147"/>
      <c r="G48" s="148" t="str">
        <f>IF(ISBLANK('Set-up'!D36),"",'Set-up'!D36)</f>
        <v/>
      </c>
      <c r="H48" s="145"/>
      <c r="I48" s="158" t="str">
        <f>IF(ISBLANK('Set-up'!D36),"",'Set-up'!E36)</f>
        <v/>
      </c>
      <c r="J48" s="149"/>
      <c r="K48" s="150" t="str">
        <f>IF(ISBLANK('Set-up'!F36),"",'Set-up'!F36)</f>
        <v/>
      </c>
      <c r="L48" s="145"/>
      <c r="M48" s="158" t="str">
        <f>IF(ISBLANK('Set-up'!F36),"",'Set-up'!G36)</f>
        <v/>
      </c>
      <c r="N48" s="140"/>
      <c r="O48" s="159" t="str">
        <f>IF(ISBLANK('Set-up'!H36),"",'Set-up'!H36)</f>
        <v/>
      </c>
      <c r="P48" s="152"/>
      <c r="Q48" s="156" t="str">
        <f>IF(ISBLANK('Set-up'!H36),"",'Set-up'!I36)</f>
        <v/>
      </c>
      <c r="R48" s="160" t="str">
        <f t="shared" si="0"/>
        <v/>
      </c>
    </row>
    <row r="49" spans="1:18" s="37" customFormat="1" ht="18" hidden="1" customHeight="1" outlineLevel="1" x14ac:dyDescent="0.15">
      <c r="A49" s="108"/>
      <c r="B49" s="143" t="str">
        <f>IF(ISBLANK('Set-up'!B37),"",'Set-up'!B37)</f>
        <v/>
      </c>
      <c r="C49" s="144"/>
      <c r="D49" s="145"/>
      <c r="E49" s="155" t="str">
        <f>IF(ISBLANK('Set-up'!B37),"",'Set-up'!C37)</f>
        <v/>
      </c>
      <c r="F49" s="147"/>
      <c r="G49" s="148" t="str">
        <f>IF(ISBLANK('Set-up'!D37),"",'Set-up'!D37)</f>
        <v/>
      </c>
      <c r="H49" s="145"/>
      <c r="I49" s="158" t="str">
        <f>IF(ISBLANK('Set-up'!D37),"",'Set-up'!E37)</f>
        <v/>
      </c>
      <c r="J49" s="149"/>
      <c r="K49" s="150" t="str">
        <f>IF(ISBLANK('Set-up'!F37),"",'Set-up'!F37)</f>
        <v/>
      </c>
      <c r="L49" s="145"/>
      <c r="M49" s="158" t="str">
        <f>IF(ISBLANK('Set-up'!F37),"",'Set-up'!G37)</f>
        <v/>
      </c>
      <c r="N49" s="140"/>
      <c r="O49" s="159" t="str">
        <f>IF(ISBLANK('Set-up'!H37),"",'Set-up'!H37)</f>
        <v/>
      </c>
      <c r="P49" s="152"/>
      <c r="Q49" s="156" t="str">
        <f>IF(ISBLANK('Set-up'!H37),"",'Set-up'!I37)</f>
        <v/>
      </c>
      <c r="R49" s="160" t="str">
        <f t="shared" si="0"/>
        <v/>
      </c>
    </row>
    <row r="50" spans="1:18" s="37" customFormat="1" ht="18" hidden="1" customHeight="1" outlineLevel="1" x14ac:dyDescent="0.15">
      <c r="A50" s="108"/>
      <c r="B50" s="143" t="str">
        <f>IF(ISBLANK('Set-up'!B38),"",'Set-up'!B38)</f>
        <v/>
      </c>
      <c r="C50" s="144"/>
      <c r="D50" s="145"/>
      <c r="E50" s="155" t="str">
        <f>IF(ISBLANK('Set-up'!B38),"",'Set-up'!C38)</f>
        <v/>
      </c>
      <c r="F50" s="147"/>
      <c r="G50" s="148" t="str">
        <f>IF(ISBLANK('Set-up'!D38),"",'Set-up'!D38)</f>
        <v/>
      </c>
      <c r="H50" s="145"/>
      <c r="I50" s="158" t="str">
        <f>IF(ISBLANK('Set-up'!D38),"",'Set-up'!E38)</f>
        <v/>
      </c>
      <c r="J50" s="149"/>
      <c r="K50" s="150" t="str">
        <f>IF(ISBLANK('Set-up'!F38),"",'Set-up'!F38)</f>
        <v/>
      </c>
      <c r="L50" s="145"/>
      <c r="M50" s="158" t="str">
        <f>IF(ISBLANK('Set-up'!F38),"",'Set-up'!G38)</f>
        <v/>
      </c>
      <c r="N50" s="140"/>
      <c r="O50" s="159" t="str">
        <f>IF(ISBLANK('Set-up'!H38),"",'Set-up'!H38)</f>
        <v/>
      </c>
      <c r="P50" s="152"/>
      <c r="Q50" s="156" t="str">
        <f>IF(ISBLANK('Set-up'!H38),"",'Set-up'!I38)</f>
        <v/>
      </c>
      <c r="R50" s="160" t="str">
        <f t="shared" si="0"/>
        <v/>
      </c>
    </row>
    <row r="51" spans="1:18" s="37" customFormat="1" ht="18" hidden="1" customHeight="1" outlineLevel="1" x14ac:dyDescent="0.15">
      <c r="A51" s="108"/>
      <c r="B51" s="143" t="str">
        <f>IF(ISBLANK('Set-up'!B39),"",'Set-up'!B39)</f>
        <v/>
      </c>
      <c r="C51" s="144"/>
      <c r="D51" s="145"/>
      <c r="E51" s="155" t="str">
        <f>IF(ISBLANK('Set-up'!B39),"",'Set-up'!C39)</f>
        <v/>
      </c>
      <c r="F51" s="147"/>
      <c r="G51" s="148" t="str">
        <f>IF(ISBLANK('Set-up'!D39),"",'Set-up'!D39)</f>
        <v/>
      </c>
      <c r="H51" s="145"/>
      <c r="I51" s="158" t="str">
        <f>IF(ISBLANK('Set-up'!D39),"",'Set-up'!E39)</f>
        <v/>
      </c>
      <c r="J51" s="149"/>
      <c r="K51" s="150" t="str">
        <f>IF(ISBLANK('Set-up'!F39),"",'Set-up'!F39)</f>
        <v/>
      </c>
      <c r="L51" s="145"/>
      <c r="M51" s="158" t="str">
        <f>IF(ISBLANK('Set-up'!F39),"",'Set-up'!G39)</f>
        <v/>
      </c>
      <c r="N51" s="140"/>
      <c r="O51" s="159" t="str">
        <f>IF(ISBLANK('Set-up'!H39),"",'Set-up'!H39)</f>
        <v/>
      </c>
      <c r="P51" s="152"/>
      <c r="Q51" s="156" t="str">
        <f>IF(ISBLANK('Set-up'!H39),"",'Set-up'!I39)</f>
        <v/>
      </c>
      <c r="R51" s="160" t="str">
        <f t="shared" si="0"/>
        <v/>
      </c>
    </row>
    <row r="52" spans="1:18" s="37" customFormat="1" ht="18" customHeight="1" x14ac:dyDescent="0.15">
      <c r="A52" s="108"/>
      <c r="B52" s="161" t="s">
        <v>1</v>
      </c>
      <c r="C52" s="162"/>
      <c r="D52" s="163" t="str">
        <f>'Set-up'!$C$6</f>
        <v>£</v>
      </c>
      <c r="E52" s="164">
        <f>SUM(E22:E51)</f>
        <v>5395.13</v>
      </c>
      <c r="F52" s="136"/>
      <c r="G52" s="165" t="s">
        <v>1</v>
      </c>
      <c r="H52" s="166" t="str">
        <f>'Set-up'!$C$6</f>
        <v>£</v>
      </c>
      <c r="I52" s="167">
        <f>SUM(I22:I51)</f>
        <v>3210</v>
      </c>
      <c r="J52" s="140"/>
      <c r="K52" s="168" t="s">
        <v>1</v>
      </c>
      <c r="L52" s="169" t="str">
        <f>'Set-up'!$C$6</f>
        <v>£</v>
      </c>
      <c r="M52" s="170">
        <f>SUM(M22:M51)</f>
        <v>801.97</v>
      </c>
      <c r="N52" s="140"/>
      <c r="O52" s="171" t="s">
        <v>1</v>
      </c>
      <c r="P52" s="172" t="str">
        <f>'Set-up'!$C$6</f>
        <v>£</v>
      </c>
      <c r="Q52" s="173">
        <f>SUM(Q22:Q51)</f>
        <v>1050</v>
      </c>
      <c r="R52" s="174">
        <f>Q52/E52</f>
        <v>0.19461996281831948</v>
      </c>
    </row>
    <row r="53" spans="1:18" ht="18" customHeight="1" x14ac:dyDescent="0.15">
      <c r="A53" s="10"/>
      <c r="G53" s="28"/>
      <c r="H53" s="29"/>
      <c r="I53" s="29"/>
      <c r="J53" s="10"/>
      <c r="K53" s="28"/>
      <c r="L53" s="29"/>
      <c r="M53" s="29"/>
      <c r="N53" s="27"/>
    </row>
    <row r="54" spans="1:18" ht="18" customHeight="1" x14ac:dyDescent="0.15">
      <c r="A54" s="10"/>
    </row>
    <row r="55" spans="1:18" ht="18" customHeight="1" x14ac:dyDescent="0.15">
      <c r="A55" s="10"/>
      <c r="C55" s="57" t="s">
        <v>40</v>
      </c>
    </row>
    <row r="56" spans="1:18" ht="18" customHeight="1" x14ac:dyDescent="0.15">
      <c r="A56" s="10"/>
    </row>
    <row r="57" spans="1:18" ht="18" customHeight="1" x14ac:dyDescent="0.15">
      <c r="A57" s="10"/>
    </row>
  </sheetData>
  <mergeCells count="63">
    <mergeCell ref="B2:E2"/>
    <mergeCell ref="G2:I2"/>
    <mergeCell ref="K2:M2"/>
    <mergeCell ref="B3:E3"/>
    <mergeCell ref="G3:I3"/>
    <mergeCell ref="K3:M3"/>
    <mergeCell ref="Q2:R2"/>
    <mergeCell ref="Q3:R3"/>
    <mergeCell ref="B49:C49"/>
    <mergeCell ref="B50:C50"/>
    <mergeCell ref="B51:C51"/>
    <mergeCell ref="B42:C42"/>
    <mergeCell ref="B32:C32"/>
    <mergeCell ref="B36:C36"/>
    <mergeCell ref="B33:C33"/>
    <mergeCell ref="B34:C34"/>
    <mergeCell ref="B35:C35"/>
    <mergeCell ref="B37:C37"/>
    <mergeCell ref="B38:C38"/>
    <mergeCell ref="B39:C39"/>
    <mergeCell ref="B40:C40"/>
    <mergeCell ref="B41:C41"/>
    <mergeCell ref="B52:C52"/>
    <mergeCell ref="B43:C43"/>
    <mergeCell ref="B44:C44"/>
    <mergeCell ref="B45:C45"/>
    <mergeCell ref="B46:C46"/>
    <mergeCell ref="B47:C47"/>
    <mergeCell ref="B48:C48"/>
    <mergeCell ref="B8:E9"/>
    <mergeCell ref="B10:C10"/>
    <mergeCell ref="D10:E10"/>
    <mergeCell ref="L21:M21"/>
    <mergeCell ref="P21:Q21"/>
    <mergeCell ref="B21:C21"/>
    <mergeCell ref="D21:E21"/>
    <mergeCell ref="H21:I21"/>
    <mergeCell ref="K19:M20"/>
    <mergeCell ref="O19:R20"/>
    <mergeCell ref="B17:C17"/>
    <mergeCell ref="B19:E20"/>
    <mergeCell ref="G19:I20"/>
    <mergeCell ref="B31:C31"/>
    <mergeCell ref="B22:C22"/>
    <mergeCell ref="B23:C23"/>
    <mergeCell ref="B24:C24"/>
    <mergeCell ref="B25:C25"/>
    <mergeCell ref="B27:C27"/>
    <mergeCell ref="B28:C28"/>
    <mergeCell ref="B29:C29"/>
    <mergeCell ref="B30:C30"/>
    <mergeCell ref="B26:C26"/>
    <mergeCell ref="B5:E5"/>
    <mergeCell ref="G5:I5"/>
    <mergeCell ref="K5:M5"/>
    <mergeCell ref="B6:E6"/>
    <mergeCell ref="G6:I6"/>
    <mergeCell ref="K6:M6"/>
    <mergeCell ref="Q5:R5"/>
    <mergeCell ref="Q6:R6"/>
    <mergeCell ref="G8:I18"/>
    <mergeCell ref="K8:M18"/>
    <mergeCell ref="O7:R18"/>
  </mergeCells>
  <phoneticPr fontId="4" type="noConversion"/>
  <conditionalFormatting sqref="C11">
    <cfRule type="notContainsBlanks" dxfId="3" priority="9">
      <formula>LEN(TRIM(C11))&gt;0</formula>
    </cfRule>
  </conditionalFormatting>
  <conditionalFormatting sqref="Q2:Q3">
    <cfRule type="expression" dxfId="2" priority="10">
      <formula>$Q$2&gt;=90%</formula>
    </cfRule>
    <cfRule type="expression" dxfId="1" priority="11">
      <formula>$Q$2&lt;90%</formula>
    </cfRule>
  </conditionalFormatting>
  <conditionalFormatting sqref="Q5:R6">
    <cfRule type="expression" dxfId="0" priority="1">
      <formula>$Q$6="OVER SPENDING"</formula>
    </cfRule>
  </conditionalFormatting>
  <conditionalFormatting sqref="R22:R51">
    <cfRule type="dataBar" priority="20">
      <dataBar>
        <cfvo type="min"/>
        <cfvo type="max"/>
        <color rgb="FF7D9D90"/>
      </dataBar>
    </cfRule>
  </conditionalFormatting>
  <hyperlinks>
    <hyperlink ref="C55" r:id="rId1" xr:uid="{14F138D8-56EB-4A46-BC87-19AB87BC7AFD}"/>
  </hyperlinks>
  <printOptions horizontalCentered="1" gridLines="1"/>
  <pageMargins left="0" right="0" top="0" bottom="0" header="0" footer="0"/>
  <pageSetup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Set-up</vt:lpstr>
      <vt:lpstr>Monthly 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Peter Komolafe</cp:lastModifiedBy>
  <dcterms:created xsi:type="dcterms:W3CDTF">2023-06-11T19:07:53Z</dcterms:created>
  <dcterms:modified xsi:type="dcterms:W3CDTF">2026-08-06T06:10:52Z</dcterms:modified>
</cp:coreProperties>
</file>